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 firstSheet="2" activeTab="5"/>
  </bookViews>
  <sheets>
    <sheet name="ONT" sheetId="1" r:id="rId1"/>
    <sheet name="TOTB" sheetId="2" r:id="rId2"/>
    <sheet name="ONTZ" sheetId="3" r:id="rId3"/>
    <sheet name="bank" sheetId="4" r:id="rId4"/>
    <sheet name="Amarjsan eh" sheetId="5" r:id="rId5"/>
    <sheet name="Gerlelt" sheetId="29" r:id="rId6"/>
    <sheet name="nasb" sheetId="34" r:id="rId7"/>
    <sheet name="Hun am " sheetId="6" r:id="rId8"/>
    <sheet name="EM" sheetId="7" r:id="rId9"/>
    <sheet name="J eh " sheetId="23" r:id="rId10"/>
    <sheet name="H uvch" sheetId="8" r:id="rId11"/>
    <sheet name="Ajilguichuud" sheetId="9" r:id="rId12"/>
    <sheet name="ABZ" sheetId="26" r:id="rId13"/>
    <sheet name="halamj" sheetId="35" r:id="rId14"/>
    <sheet name="NB" sheetId="10" r:id="rId15"/>
    <sheet name="G ner" sheetId="11" r:id="rId16"/>
    <sheet name="barilga" sheetId="36" r:id="rId17"/>
    <sheet name="cpi" sheetId="12" r:id="rId18"/>
    <sheet name="ND 1" sheetId="13" r:id="rId19"/>
    <sheet name="ND 2" sheetId="21" r:id="rId20"/>
    <sheet name="ND 3" sheetId="22" r:id="rId21"/>
    <sheet name="Tul boij" sheetId="30" r:id="rId22"/>
    <sheet name="Tom mal" sheetId="31" r:id="rId23"/>
    <sheet name="talbai" sheetId="37" r:id="rId24"/>
    <sheet name="HAA but " sheetId="32" r:id="rId25"/>
    <sheet name="une" sheetId="28" r:id="rId26"/>
    <sheet name="Teever" sheetId="27" r:id="rId27"/>
    <sheet name="Gemt hereg" sheetId="15" r:id="rId28"/>
    <sheet name="G her" sheetId="14" r:id="rId29"/>
    <sheet name="Sheet1" sheetId="33" r:id="rId3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37"/>
  <c r="G20"/>
  <c r="J20" s="1"/>
  <c r="F20"/>
  <c r="E20"/>
  <c r="K20" s="1"/>
  <c r="D20"/>
  <c r="C20"/>
  <c r="I20" s="1"/>
  <c r="J19"/>
  <c r="I19"/>
  <c r="J18"/>
  <c r="I18"/>
  <c r="J17"/>
  <c r="I17"/>
  <c r="J16"/>
  <c r="I16"/>
  <c r="J15"/>
  <c r="I15"/>
  <c r="J13"/>
  <c r="I13"/>
  <c r="K12"/>
  <c r="J12"/>
  <c r="I12"/>
  <c r="J11"/>
  <c r="I11"/>
  <c r="J10"/>
  <c r="I10"/>
  <c r="J9"/>
  <c r="I9"/>
  <c r="J8"/>
  <c r="I8"/>
  <c r="J7"/>
  <c r="I7"/>
  <c r="J6"/>
  <c r="I6"/>
  <c r="J5"/>
  <c r="I5"/>
  <c r="N29" i="35"/>
  <c r="M29"/>
  <c r="N13"/>
  <c r="M13"/>
  <c r="N7"/>
  <c r="M7"/>
  <c r="N5"/>
  <c r="M5"/>
  <c r="O20" i="34"/>
  <c r="N20"/>
  <c r="M20"/>
  <c r="L20"/>
  <c r="K20"/>
  <c r="J20"/>
  <c r="I20"/>
  <c r="H20"/>
  <c r="G20"/>
  <c r="F20"/>
  <c r="E20"/>
  <c r="D20"/>
  <c r="C20"/>
  <c r="B20" s="1"/>
  <c r="B19"/>
  <c r="B18"/>
  <c r="B17"/>
  <c r="B16"/>
  <c r="B15"/>
  <c r="B14"/>
  <c r="B13"/>
  <c r="B12"/>
  <c r="B11"/>
  <c r="B10"/>
  <c r="B9"/>
  <c r="B8"/>
  <c r="B7"/>
  <c r="B6"/>
  <c r="B5"/>
  <c r="G33" i="1" l="1"/>
  <c r="G25"/>
  <c r="F25"/>
  <c r="G23"/>
  <c r="F23"/>
  <c r="F17"/>
  <c r="G13"/>
  <c r="F13"/>
  <c r="F11"/>
  <c r="E8" i="10" l="1"/>
  <c r="E16"/>
  <c r="E15"/>
  <c r="D14"/>
  <c r="C14"/>
  <c r="E14" s="1"/>
  <c r="E13"/>
  <c r="E12"/>
  <c r="E11"/>
  <c r="D10"/>
  <c r="C10"/>
  <c r="E10" s="1"/>
  <c r="E7"/>
  <c r="D6"/>
  <c r="C6"/>
  <c r="C5" s="1"/>
  <c r="D5"/>
  <c r="E5" s="1"/>
  <c r="M24" i="11"/>
  <c r="M23"/>
  <c r="M22"/>
  <c r="M21"/>
  <c r="M20"/>
  <c r="M18"/>
  <c r="M17"/>
  <c r="M16"/>
  <c r="M15"/>
  <c r="M14"/>
  <c r="M13"/>
  <c r="M12"/>
  <c r="M11"/>
  <c r="M10"/>
  <c r="M9"/>
  <c r="M8"/>
  <c r="M7"/>
  <c r="M6"/>
  <c r="M5"/>
  <c r="E6" i="10" l="1"/>
  <c r="D35" i="15"/>
  <c r="E35" s="1"/>
  <c r="C35"/>
  <c r="E34"/>
  <c r="E33"/>
  <c r="E32"/>
  <c r="E31"/>
  <c r="E29"/>
  <c r="E28"/>
  <c r="E27"/>
  <c r="E26"/>
  <c r="E25"/>
  <c r="E24"/>
  <c r="E23"/>
  <c r="E22"/>
  <c r="E21"/>
  <c r="E18"/>
  <c r="E16"/>
  <c r="E15"/>
  <c r="E14"/>
  <c r="E13"/>
  <c r="E12"/>
  <c r="E9"/>
  <c r="D6"/>
  <c r="E6" s="1"/>
  <c r="C6"/>
  <c r="E5"/>
  <c r="T53" i="14"/>
  <c r="S53"/>
  <c r="R53"/>
  <c r="Q53"/>
  <c r="P53"/>
  <c r="O53"/>
  <c r="N53"/>
  <c r="M53"/>
  <c r="L53"/>
  <c r="K53"/>
  <c r="J53"/>
  <c r="I53"/>
  <c r="H53"/>
  <c r="G53"/>
  <c r="F53"/>
  <c r="E53"/>
  <c r="B53"/>
  <c r="D52"/>
  <c r="D51"/>
  <c r="C51" s="1"/>
  <c r="D50"/>
  <c r="C50" s="1"/>
  <c r="D49"/>
  <c r="C49" s="1"/>
  <c r="D48"/>
  <c r="C48" s="1"/>
  <c r="D47"/>
  <c r="C47" s="1"/>
  <c r="D46"/>
  <c r="C46" s="1"/>
  <c r="D45"/>
  <c r="C45" s="1"/>
  <c r="D44"/>
  <c r="C44" s="1"/>
  <c r="D43"/>
  <c r="C43" s="1"/>
  <c r="D42"/>
  <c r="C42" s="1"/>
  <c r="D41"/>
  <c r="C41" s="1"/>
  <c r="D40"/>
  <c r="C40" s="1"/>
  <c r="D39"/>
  <c r="C39" s="1"/>
  <c r="D38"/>
  <c r="C38" s="1"/>
  <c r="D37"/>
  <c r="C37" s="1"/>
  <c r="D53" l="1"/>
  <c r="C53" s="1"/>
  <c r="N62" i="31"/>
  <c r="M62"/>
  <c r="L62"/>
  <c r="K62"/>
  <c r="J62"/>
  <c r="H62"/>
  <c r="G62"/>
  <c r="F62"/>
  <c r="E62"/>
  <c r="D62"/>
  <c r="C62"/>
  <c r="B62"/>
  <c r="I61"/>
  <c r="C61"/>
  <c r="I60"/>
  <c r="C60"/>
  <c r="I59"/>
  <c r="C59"/>
  <c r="I58"/>
  <c r="C58"/>
  <c r="I57"/>
  <c r="C57"/>
  <c r="I56"/>
  <c r="C56"/>
  <c r="I55"/>
  <c r="C55"/>
  <c r="I54"/>
  <c r="C54"/>
  <c r="I53"/>
  <c r="C53"/>
  <c r="I52"/>
  <c r="C52"/>
  <c r="I51"/>
  <c r="C51"/>
  <c r="I50"/>
  <c r="C50"/>
  <c r="I49"/>
  <c r="C49"/>
  <c r="I48"/>
  <c r="C48"/>
  <c r="I47"/>
  <c r="I62" s="1"/>
  <c r="C47"/>
  <c r="R21" i="30"/>
  <c r="Q21"/>
  <c r="P21"/>
  <c r="O21"/>
  <c r="N21"/>
  <c r="M21"/>
  <c r="L21"/>
  <c r="K21"/>
  <c r="J21"/>
  <c r="I21"/>
  <c r="H21"/>
  <c r="F21"/>
  <c r="E21"/>
  <c r="T21" s="1"/>
  <c r="D21"/>
  <c r="C21"/>
  <c r="B21"/>
  <c r="T20"/>
  <c r="M20"/>
  <c r="G20"/>
  <c r="S20" s="1"/>
  <c r="T19"/>
  <c r="M19"/>
  <c r="G19"/>
  <c r="S19" s="1"/>
  <c r="T18"/>
  <c r="M18"/>
  <c r="G18"/>
  <c r="S18" s="1"/>
  <c r="T17"/>
  <c r="M17"/>
  <c r="G17"/>
  <c r="S17" s="1"/>
  <c r="T16"/>
  <c r="M16"/>
  <c r="G16"/>
  <c r="S16" s="1"/>
  <c r="T15"/>
  <c r="M15"/>
  <c r="G15"/>
  <c r="S15" s="1"/>
  <c r="T14"/>
  <c r="M14"/>
  <c r="G14"/>
  <c r="S14" s="1"/>
  <c r="T13"/>
  <c r="M13"/>
  <c r="G13"/>
  <c r="S13" s="1"/>
  <c r="T12"/>
  <c r="M12"/>
  <c r="G12"/>
  <c r="S12" s="1"/>
  <c r="T11"/>
  <c r="M11"/>
  <c r="G11"/>
  <c r="S11" s="1"/>
  <c r="T10"/>
  <c r="M10"/>
  <c r="G10"/>
  <c r="S10" s="1"/>
  <c r="T9"/>
  <c r="M9"/>
  <c r="G9"/>
  <c r="S9" s="1"/>
  <c r="T8"/>
  <c r="M8"/>
  <c r="G8"/>
  <c r="S8" s="1"/>
  <c r="T7"/>
  <c r="M7"/>
  <c r="G7"/>
  <c r="S7" s="1"/>
  <c r="T6"/>
  <c r="M6"/>
  <c r="G6"/>
  <c r="S6" s="1"/>
  <c r="L20" i="5"/>
  <c r="B20"/>
  <c r="L19"/>
  <c r="B19"/>
  <c r="L18"/>
  <c r="B18"/>
  <c r="L17"/>
  <c r="B17"/>
  <c r="L16"/>
  <c r="B16"/>
  <c r="L15"/>
  <c r="B15"/>
  <c r="L14"/>
  <c r="B14"/>
  <c r="L13"/>
  <c r="B13"/>
  <c r="L12"/>
  <c r="B12"/>
  <c r="L11"/>
  <c r="B11"/>
  <c r="L10"/>
  <c r="B10"/>
  <c r="L9"/>
  <c r="B9"/>
  <c r="L8"/>
  <c r="B8"/>
  <c r="L7"/>
  <c r="B7"/>
  <c r="L6"/>
  <c r="B6"/>
  <c r="B5" s="1"/>
  <c r="O5"/>
  <c r="N5"/>
  <c r="M5"/>
  <c r="L5"/>
  <c r="K5"/>
  <c r="J5"/>
  <c r="I5"/>
  <c r="H5"/>
  <c r="G5"/>
  <c r="F5"/>
  <c r="E5"/>
  <c r="D5"/>
  <c r="C5"/>
  <c r="F22" i="2"/>
  <c r="G22" s="1"/>
  <c r="E22"/>
  <c r="C22"/>
  <c r="B22"/>
  <c r="D22" s="1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11"/>
  <c r="D11"/>
  <c r="G10"/>
  <c r="D10"/>
  <c r="G9"/>
  <c r="D9"/>
  <c r="G8"/>
  <c r="D8"/>
  <c r="G7"/>
  <c r="D7"/>
  <c r="G6"/>
  <c r="D6"/>
  <c r="G36" i="1"/>
  <c r="F36"/>
  <c r="F33"/>
  <c r="G32"/>
  <c r="F32"/>
  <c r="G31"/>
  <c r="F31"/>
  <c r="G30"/>
  <c r="E30"/>
  <c r="F30" s="1"/>
  <c r="D30"/>
  <c r="G28"/>
  <c r="F28"/>
  <c r="G27"/>
  <c r="F27"/>
  <c r="F26"/>
  <c r="E26"/>
  <c r="D26"/>
  <c r="F22"/>
  <c r="G21"/>
  <c r="F21"/>
  <c r="G20"/>
  <c r="F20"/>
  <c r="G19"/>
  <c r="F19"/>
  <c r="F18"/>
  <c r="E18"/>
  <c r="G18" s="1"/>
  <c r="D18"/>
  <c r="D7" s="1"/>
  <c r="D6" s="1"/>
  <c r="D5" s="1"/>
  <c r="D35" s="1"/>
  <c r="D37" s="1"/>
  <c r="G17"/>
  <c r="G16"/>
  <c r="F16"/>
  <c r="G14"/>
  <c r="G11"/>
  <c r="F10"/>
  <c r="G9"/>
  <c r="F9"/>
  <c r="G8"/>
  <c r="E8"/>
  <c r="F8" s="1"/>
  <c r="D8"/>
  <c r="G7"/>
  <c r="E7"/>
  <c r="F7" s="1"/>
  <c r="M19" i="27"/>
  <c r="M18"/>
  <c r="M17"/>
  <c r="M16"/>
  <c r="M10"/>
  <c r="M9"/>
  <c r="M8"/>
  <c r="F17" i="3"/>
  <c r="F16"/>
  <c r="E16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D5"/>
  <c r="F5" s="1"/>
  <c r="C5"/>
  <c r="G21" i="30" l="1"/>
  <c r="S21" s="1"/>
  <c r="E6" i="1"/>
  <c r="E5" i="3"/>
  <c r="B60" i="26"/>
  <c r="C57" s="1"/>
  <c r="F6" i="1" l="1"/>
  <c r="E5"/>
  <c r="G6"/>
  <c r="C40" i="26"/>
  <c r="C44"/>
  <c r="C48"/>
  <c r="C52"/>
  <c r="C56"/>
  <c r="C42"/>
  <c r="C46"/>
  <c r="C50"/>
  <c r="C54"/>
  <c r="C58"/>
  <c r="C39"/>
  <c r="C43"/>
  <c r="C47"/>
  <c r="C51"/>
  <c r="C55"/>
  <c r="C59"/>
  <c r="C41"/>
  <c r="C45"/>
  <c r="C49"/>
  <c r="C53"/>
  <c r="F23" i="8"/>
  <c r="I22"/>
  <c r="F22"/>
  <c r="J21"/>
  <c r="F21"/>
  <c r="J20"/>
  <c r="I20"/>
  <c r="H20"/>
  <c r="F19"/>
  <c r="J18"/>
  <c r="I18"/>
  <c r="H18"/>
  <c r="D18"/>
  <c r="J17"/>
  <c r="I17"/>
  <c r="J16"/>
  <c r="I16"/>
  <c r="H16"/>
  <c r="D16"/>
  <c r="J15"/>
  <c r="I15"/>
  <c r="F15"/>
  <c r="D15"/>
  <c r="J14"/>
  <c r="I14"/>
  <c r="H14"/>
  <c r="D14"/>
  <c r="F13"/>
  <c r="D13"/>
  <c r="I12"/>
  <c r="F12"/>
  <c r="D12"/>
  <c r="H11"/>
  <c r="D11"/>
  <c r="J10"/>
  <c r="I10"/>
  <c r="F10"/>
  <c r="D10"/>
  <c r="J9"/>
  <c r="F9"/>
  <c r="D9"/>
  <c r="I8"/>
  <c r="F8"/>
  <c r="D8"/>
  <c r="J7"/>
  <c r="I7"/>
  <c r="H7"/>
  <c r="D7"/>
  <c r="J6"/>
  <c r="I6"/>
  <c r="H6"/>
  <c r="J5"/>
  <c r="G5"/>
  <c r="H23" s="1"/>
  <c r="E5"/>
  <c r="F16" s="1"/>
  <c r="C5"/>
  <c r="D17" s="1"/>
  <c r="E46" i="23"/>
  <c r="D46"/>
  <c r="C46"/>
  <c r="B46"/>
  <c r="O53" i="7"/>
  <c r="N53"/>
  <c r="M53"/>
  <c r="L53"/>
  <c r="K53"/>
  <c r="J53"/>
  <c r="I53"/>
  <c r="H53"/>
  <c r="G53"/>
  <c r="F53"/>
  <c r="E53"/>
  <c r="D53"/>
  <c r="C53"/>
  <c r="B53"/>
  <c r="M20" i="6"/>
  <c r="L20"/>
  <c r="K20"/>
  <c r="J20"/>
  <c r="I20"/>
  <c r="H20"/>
  <c r="G20"/>
  <c r="F20"/>
  <c r="E20"/>
  <c r="D20"/>
  <c r="C20"/>
  <c r="B20"/>
  <c r="F47" i="22"/>
  <c r="F46"/>
  <c r="F45"/>
  <c r="F44"/>
  <c r="E42"/>
  <c r="F42" s="1"/>
  <c r="D42"/>
  <c r="C42"/>
  <c r="F41"/>
  <c r="F40"/>
  <c r="F39"/>
  <c r="E37"/>
  <c r="F37" s="1"/>
  <c r="D37"/>
  <c r="C37"/>
  <c r="G40" i="21"/>
  <c r="F40"/>
  <c r="G39"/>
  <c r="F39"/>
  <c r="G38"/>
  <c r="F38"/>
  <c r="G37"/>
  <c r="F37"/>
  <c r="G36"/>
  <c r="F36"/>
  <c r="F34"/>
  <c r="E34"/>
  <c r="D34"/>
  <c r="C34"/>
  <c r="G34" s="1"/>
  <c r="G33"/>
  <c r="F33"/>
  <c r="G32"/>
  <c r="F32"/>
  <c r="G31"/>
  <c r="F31"/>
  <c r="G30"/>
  <c r="F30"/>
  <c r="G29"/>
  <c r="F29"/>
  <c r="E27"/>
  <c r="F27" s="1"/>
  <c r="D27"/>
  <c r="C27"/>
  <c r="F21" i="13"/>
  <c r="G21" s="1"/>
  <c r="E21"/>
  <c r="C21"/>
  <c r="D21" s="1"/>
  <c r="B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11"/>
  <c r="D11"/>
  <c r="G10"/>
  <c r="D10"/>
  <c r="G9"/>
  <c r="D9"/>
  <c r="G8"/>
  <c r="D8"/>
  <c r="G7"/>
  <c r="D7"/>
  <c r="G6"/>
  <c r="D6"/>
  <c r="E35" i="1" l="1"/>
  <c r="F5"/>
  <c r="G5"/>
  <c r="C60" i="26"/>
  <c r="F6" i="8"/>
  <c r="F17"/>
  <c r="D20"/>
  <c r="I5"/>
  <c r="F7"/>
  <c r="F14"/>
  <c r="H17"/>
  <c r="F18"/>
  <c r="D19"/>
  <c r="F20"/>
  <c r="D21"/>
  <c r="D22"/>
  <c r="D23"/>
  <c r="D6"/>
  <c r="H8"/>
  <c r="H9"/>
  <c r="H5" s="1"/>
  <c r="H10"/>
  <c r="F11"/>
  <c r="H12"/>
  <c r="H13"/>
  <c r="H15"/>
  <c r="H19"/>
  <c r="H21"/>
  <c r="H22"/>
  <c r="G27" i="21"/>
  <c r="E37" i="1" l="1"/>
  <c r="G35"/>
  <c r="F35"/>
  <c r="F5" i="8"/>
  <c r="D5"/>
  <c r="G37" i="1" l="1"/>
  <c r="F37"/>
  <c r="O14" i="4" l="1"/>
  <c r="N14"/>
  <c r="O13"/>
  <c r="N13"/>
  <c r="O12"/>
  <c r="N12"/>
  <c r="O11"/>
  <c r="N11"/>
  <c r="O10"/>
  <c r="N10"/>
  <c r="O9"/>
  <c r="N9"/>
  <c r="O8"/>
  <c r="N8"/>
  <c r="O7"/>
  <c r="N7"/>
  <c r="P14" l="1"/>
  <c r="P12"/>
  <c r="P13"/>
  <c r="P11"/>
  <c r="P9"/>
  <c r="P7"/>
  <c r="P10"/>
  <c r="P8"/>
</calcChain>
</file>

<file path=xl/sharedStrings.xml><?xml version="1.0" encoding="utf-8"?>
<sst xmlns="http://schemas.openxmlformats.org/spreadsheetml/2006/main" count="1215" uniqueCount="712">
  <si>
    <t>ÎÐÎÍ ÍÓÒÃÈÉÍ ÒªÑÂÈÉÍ ÎÐËÎÃÛÍ Ã¯ÉÖÝÒÃÝËÈÉÍ ÌÝÄÝÝ</t>
  </si>
  <si>
    <t xml:space="preserve">        /ìÿí.òºã/</t>
  </si>
  <si>
    <t>¯ç¿¿ëýëò</t>
  </si>
  <si>
    <t>ìºð</t>
  </si>
  <si>
    <t>2015 îíû</t>
  </si>
  <si>
    <t>2016 îíû</t>
  </si>
  <si>
    <t xml:space="preserve"> 16/15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</si>
  <si>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</si>
  <si>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</si>
  <si>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</si>
  <si>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</si>
  <si>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</si>
  <si>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</si>
  <si>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</si>
  <si>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</si>
  <si>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</si>
  <si>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</si>
  <si>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</si>
  <si>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</si>
  <si>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</si>
  <si>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</si>
  <si>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2.Хөрөнгийн òàòâàð/ҮХХболон буу/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</si>
  <si>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</si>
  <si>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</si>
  <si>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</si>
  <si>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</si>
  <si>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</si>
  <si>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Хог хаягдалын үйлчилгээний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</si>
  <si>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</si>
  <si>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</si>
  <si>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</si>
  <si>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</si>
  <si>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</si>
  <si>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</si>
  <si>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</si>
  <si>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</si>
  <si>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</si>
  <si>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</si>
  <si>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</si>
  <si>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</si>
  <si>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</si>
  <si>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</si>
  <si>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</si>
  <si>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</si>
  <si>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ÒªÑÂÈÉÍ ÎÐËÎÃÛÍ ÒªËªÂËªÃªªÍÈÉ ÁÈÅËÝËÒ</t>
  </si>
  <si>
    <t xml:space="preserve">                                    /ìÿí.òºã/</t>
  </si>
  <si>
    <t>Ñóìä</t>
  </si>
  <si>
    <t xml:space="preserve"> Æèëèéí ýõíýýñ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</si>
  <si>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</si>
  <si>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</si>
  <si>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</si>
  <si>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</si>
  <si>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</si>
  <si>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</si>
  <si>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</si>
  <si>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</si>
  <si>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</si>
  <si>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</si>
  <si>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</si>
  <si>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</si>
  <si>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</si>
  <si>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</si>
  <si>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</si>
  <si>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</si>
  <si>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</si>
  <si>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</si>
  <si>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2015 îíû ìºí ¿åä</t>
  </si>
  <si>
    <t xml:space="preserve">      2016 îíû </t>
  </si>
  <si>
    <t>16/15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</si>
  <si>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</si>
  <si>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</si>
  <si>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</si>
  <si>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</si>
  <si>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</si>
  <si>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</si>
  <si>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</si>
  <si>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</si>
  <si>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</si>
  <si>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</si>
  <si>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</si>
  <si>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</si>
  <si>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</si>
  <si>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  -Бусад урсгал шилжүүлэг</t>
  </si>
  <si>
    <t>Хөрөнгийн зардал</t>
  </si>
  <si>
    <t xml:space="preserve">          Áàíêíû êàññûí îðëîãî, çàðëàãà, çýýë õàäãàëàìæèéí</t>
  </si>
  <si>
    <t xml:space="preserve">  ìýäýý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</si>
  <si>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</si>
  <si>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</si>
  <si>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</si>
  <si>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</si>
  <si>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</si>
  <si>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Капитал áàíê</t>
  </si>
  <si>
    <t>Төрийн банк</t>
  </si>
  <si>
    <t>Ä¯Í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</si>
  <si>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</si>
  <si>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</si>
  <si>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</si>
  <si>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</si>
  <si>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</si>
  <si>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</si>
  <si>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</si>
  <si>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</si>
  <si>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</si>
  <si>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</si>
  <si>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Õ¯Í ÀÌÛÍ ÅÐÄÈÉÍ ÕªÄªËÃªªÍ, Õ¯¯ÕÄÈÉÍ ÝÍÄÝÃÄÝË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</si>
  <si>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</si>
  <si>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</si>
  <si>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</si>
  <si>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</si>
  <si>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</si>
  <si>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</si>
  <si>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</si>
  <si>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Äýðýí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</si>
  <si>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</si>
  <si>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</si>
  <si>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</si>
  <si>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</si>
  <si>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</si>
  <si>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</si>
  <si>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</si>
  <si>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</si>
  <si>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</si>
  <si>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</si>
  <si>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</si>
  <si>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</si>
  <si>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</si>
  <si>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</si>
  <si>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</si>
  <si>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</si>
  <si>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</si>
  <si>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</si>
  <si>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</si>
  <si>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</si>
  <si>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</si>
  <si>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</si>
  <si>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</si>
  <si>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</si>
  <si>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</si>
  <si>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</si>
  <si>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</si>
  <si>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</si>
  <si>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Сц</t>
  </si>
  <si>
    <t>Мд</t>
  </si>
  <si>
    <t>Эб</t>
  </si>
  <si>
    <t>ÌÓÝ òºâ</t>
  </si>
  <si>
    <t>Халдварт өвчнөөр өвчлөгчдийн тоо, эзлэх хувь онуудаар</t>
  </si>
  <si>
    <r>
      <rPr>
        <u/>
        <sz val="10"/>
        <color indexed="8"/>
        <rFont val="Arial Mon"/>
        <family val="2"/>
      </rPr>
      <t>2016 он</t>
    </r>
    <r>
      <rPr>
        <sz val="10"/>
        <color indexed="8"/>
        <rFont val="Arial Mon"/>
        <family val="2"/>
      </rPr>
      <t xml:space="preserve">         2015 он</t>
    </r>
  </si>
  <si>
    <r>
      <rPr>
        <u/>
        <sz val="10"/>
        <color indexed="8"/>
        <rFont val="Arial Mon"/>
        <family val="2"/>
      </rPr>
      <t>2016 он</t>
    </r>
    <r>
      <rPr>
        <sz val="10"/>
        <color indexed="8"/>
        <rFont val="Arial Mon"/>
        <family val="2"/>
      </rPr>
      <t xml:space="preserve">        2014 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</si>
  <si>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</si>
  <si>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</si>
  <si>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</si>
  <si>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</si>
  <si>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</si>
  <si>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</si>
  <si>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</si>
  <si>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</si>
  <si>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</si>
  <si>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</si>
  <si>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</si>
  <si>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</si>
  <si>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</si>
  <si>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</si>
  <si>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</si>
  <si>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</si>
  <si>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</si>
  <si>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</si>
  <si>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</si>
  <si>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</si>
  <si>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Улаан бурхан</t>
  </si>
  <si>
    <t>Менингококкт халдвар</t>
  </si>
  <si>
    <t>ÀÉÌÃÈÉÍ Á¯ÐÒÃÝËÒÝÉ ÀÆÈËÃ¯É×¯¯ÄÈÉÍ ÌÝÄÝÝ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</si>
  <si>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</si>
  <si>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</si>
  <si>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</si>
  <si>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</si>
  <si>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</si>
  <si>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</si>
  <si>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</si>
  <si>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</si>
  <si>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</si>
  <si>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>2016/2015 õóâü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</si>
  <si>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</si>
  <si>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</si>
  <si>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</si>
  <si>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 Гөлтгөнө</t>
  </si>
  <si>
    <t>-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</si>
  <si>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</si>
  <si>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</si>
  <si>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</si>
  <si>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</si>
  <si>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</si>
  <si>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</si>
  <si>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</si>
  <si>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</si>
  <si>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</si>
  <si>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</si>
  <si>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</si>
  <si>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2016 îíä </t>
  </si>
  <si>
    <t xml:space="preserve">Õ¿ðýí í¿¿ðñ                       </t>
  </si>
  <si>
    <t xml:space="preserve">ìÿí,òí </t>
  </si>
  <si>
    <t xml:space="preserve">     Æîíø</t>
  </si>
  <si>
    <t xml:space="preserve">     Гөлтгөнө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</si>
  <si>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</si>
  <si>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</si>
  <si>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</si>
  <si>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</si>
  <si>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</si>
  <si>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</si>
  <si>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</si>
  <si>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</si>
  <si>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</si>
  <si>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</si>
  <si>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</si>
  <si>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</si>
  <si>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</si>
  <si>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</si>
  <si>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</si>
  <si>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</si>
  <si>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</si>
  <si>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</si>
  <si>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>ìÿí.òºã</t>
  </si>
  <si>
    <t xml:space="preserve">     Ò¿ãýýñýí öýâýð óñ,</t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</si>
  <si>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</si>
  <si>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</si>
  <si>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</si>
  <si>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</si>
  <si>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t xml:space="preserve"> ÀÉÌÃÈÉÍ ÕÝÐÝÃËÝÝÍÈÉ ¯ÍÈÉÍ ÈÍÄÅÊÑ</t>
  </si>
  <si>
    <t>Áàðààíû á¿ëãýýð</t>
  </si>
  <si>
    <t>2015-12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</si>
  <si>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</si>
  <si>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</si>
  <si>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</si>
  <si>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</si>
  <si>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</si>
  <si>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</si>
  <si>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</si>
  <si>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</si>
  <si>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</si>
  <si>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</si>
  <si>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</si>
  <si>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</si>
  <si>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</si>
  <si>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</si>
  <si>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</si>
  <si>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</si>
  <si>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</si>
  <si>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</si>
  <si>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</si>
  <si>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</si>
  <si>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</si>
  <si>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</si>
  <si>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</si>
  <si>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</si>
  <si>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</si>
  <si>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</si>
  <si>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</si>
  <si>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</si>
  <si>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</si>
  <si>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</si>
  <si>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</si>
  <si>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</si>
  <si>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</si>
  <si>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</si>
  <si>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</si>
  <si>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</si>
  <si>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</si>
  <si>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</si>
  <si>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</si>
  <si>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</si>
  <si>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</si>
  <si>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</si>
  <si>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</si>
  <si>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</si>
  <si>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</si>
  <si>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</si>
  <si>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</si>
  <si>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</si>
  <si>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</si>
  <si>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</si>
  <si>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</si>
  <si>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</si>
  <si>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</si>
  <si>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</si>
  <si>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>ÍÈÉÃÌÈÉÍ ÄÀÀÒÃÀËÛÍ ÑÀÍÃÈÉÍ ÎÐËÎÃÎ, ÇÀÐËÀÃÀ /ñàÿ.òºã/</t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</si>
  <si>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</si>
  <si>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</si>
  <si>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</si>
  <si>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</si>
  <si>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</si>
  <si>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</si>
  <si>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</si>
  <si>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</si>
  <si>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</si>
  <si>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</si>
  <si>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</si>
  <si>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</si>
  <si>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>ÃÝÌÒ ÕÝÐÝÃ ÇªÐ×ËÈÉÍ ÌÝÄÝÝ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</si>
  <si>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</si>
  <si>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</si>
  <si>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</si>
  <si>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</si>
  <si>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</si>
  <si>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</si>
  <si>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</si>
  <si>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</si>
  <si>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</si>
  <si>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</si>
  <si>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</si>
  <si>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</si>
  <si>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</si>
  <si>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</si>
  <si>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</si>
  <si>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</si>
  <si>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</si>
  <si>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</si>
  <si>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</si>
  <si>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</si>
  <si>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</si>
  <si>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Á¿ãä</t>
  </si>
  <si>
    <t>Үзүүлэлт</t>
  </si>
  <si>
    <t>¹</t>
  </si>
  <si>
    <t>ÍÝÐ ÒªÐªË</t>
  </si>
  <si>
    <t xml:space="preserve">Äóíäãîâü </t>
  </si>
  <si>
    <t>Òºâ</t>
  </si>
  <si>
    <t>ªìíºãîâü</t>
  </si>
  <si>
    <t>Äîðíîãîâü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</si>
  <si>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</si>
  <si>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</si>
  <si>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</si>
  <si>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</si>
  <si>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</si>
  <si>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</si>
  <si>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</si>
  <si>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</si>
  <si>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</si>
  <si>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</si>
  <si>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</si>
  <si>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</si>
  <si>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</si>
  <si>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</si>
  <si>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</si>
  <si>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</si>
  <si>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</si>
  <si>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</si>
  <si>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</si>
  <si>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</si>
  <si>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</si>
  <si>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</si>
  <si>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</si>
  <si>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</si>
  <si>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</si>
  <si>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</si>
  <si>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</si>
  <si>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</si>
  <si>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</si>
  <si>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</si>
  <si>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</si>
  <si>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</si>
  <si>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</si>
  <si>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</si>
  <si>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</si>
  <si>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</si>
  <si>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</si>
  <si>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</si>
  <si>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</si>
  <si>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</si>
  <si>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</si>
  <si>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</si>
  <si>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>Үүнээс:  хорогдсон хээлтэгч  мал</t>
  </si>
  <si>
    <t>Бүгд</t>
  </si>
  <si>
    <t>Адуу</t>
  </si>
  <si>
    <t>Үхэр</t>
  </si>
  <si>
    <t>Тэмээ</t>
  </si>
  <si>
    <t>Хонь</t>
  </si>
  <si>
    <t>Ямаа</t>
  </si>
  <si>
    <t xml:space="preserve">Сайнцагаан </t>
  </si>
  <si>
    <t xml:space="preserve">Адаацаг </t>
  </si>
  <si>
    <t>Баянжаргалан</t>
  </si>
  <si>
    <t xml:space="preserve">Говь-Угтаал </t>
  </si>
  <si>
    <t>Гурвансайхан</t>
  </si>
  <si>
    <t xml:space="preserve">Дэлгэрхангай </t>
  </si>
  <si>
    <t xml:space="preserve">Дэлгэрцогт </t>
  </si>
  <si>
    <t xml:space="preserve">Дэрэн </t>
  </si>
  <si>
    <t xml:space="preserve">Луус </t>
  </si>
  <si>
    <t xml:space="preserve">Өлзийт </t>
  </si>
  <si>
    <t>Өндөршил</t>
  </si>
  <si>
    <t xml:space="preserve">Сайхан-Овоо </t>
  </si>
  <si>
    <t xml:space="preserve">Хулд </t>
  </si>
  <si>
    <t>Цагаандэлгэр</t>
  </si>
  <si>
    <t xml:space="preserve">Эрдэнэдалай </t>
  </si>
  <si>
    <t xml:space="preserve">ÕÀÀ-í  á¿òýýãäýõ¿¿íèé ¿íèéí ìýäýý </t>
  </si>
  <si>
    <t>Õýìæèõ íýãæ</t>
  </si>
  <si>
    <t>2016 он</t>
  </si>
  <si>
    <t>I</t>
  </si>
  <si>
    <t>II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</si>
  <si>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</si>
  <si>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</si>
  <si>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</si>
  <si>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</si>
  <si>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</si>
  <si>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</si>
  <si>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</si>
  <si>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</si>
  <si>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</si>
  <si>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</si>
  <si>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</si>
  <si>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</si>
  <si>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</si>
  <si>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</si>
  <si>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</si>
  <si>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</si>
  <si>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</si>
  <si>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</si>
  <si>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</si>
  <si>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</si>
  <si>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</si>
  <si>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</si>
  <si>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</si>
  <si>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 xml:space="preserve"> Аæëûí áàéðíû çóó÷ëàë</t>
  </si>
  <si>
    <t>Ýäèéí çàñãèéí ñàëáàðûí àíãèëàë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</si>
  <si>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</si>
  <si>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</si>
  <si>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</si>
  <si>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</si>
  <si>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</si>
  <si>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</si>
  <si>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</si>
  <si>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</si>
  <si>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</si>
  <si>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</si>
  <si>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</si>
  <si>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</si>
  <si>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</si>
  <si>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</si>
  <si>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</si>
  <si>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</si>
  <si>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</si>
  <si>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</si>
  <si>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</si>
  <si>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</si>
  <si>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</si>
  <si>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</si>
  <si>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ÍÈÉÃÌÈÉÍ ÄÀÀÒÃÀËÛÍ ØÈÌÒÃÝËÈÉÍ ÎÐËÎÃÎ, ÒÝÒÃÝÂÝÐÈÉÍ ÑÀÍÕ¯¯ÆÈËÒ</t>
  </si>
  <si>
    <t xml:space="preserve">   2016.07.04</t>
  </si>
  <si>
    <t xml:space="preserve">Í.Ä.Øèìòãýëèéí îðëîãî </t>
  </si>
  <si>
    <t>Òýòãýâýðèéí ñàíõ¿¿æèëò</t>
  </si>
  <si>
    <t>îëãîõ</t>
  </si>
  <si>
    <t>îëãîñîí</t>
  </si>
  <si>
    <t>2016.07.04</t>
  </si>
  <si>
    <t>2015 оны                   YI сар</t>
  </si>
  <si>
    <t>2016 оны YI сар</t>
  </si>
  <si>
    <r>
      <rPr>
        <u/>
        <sz val="10"/>
        <color theme="1"/>
        <rFont val="Arial Mon"/>
        <family val="2"/>
      </rPr>
      <t xml:space="preserve">2016  YI </t>
    </r>
    <r>
      <rPr>
        <sz val="10"/>
        <color theme="1"/>
        <rFont val="Arial Mon"/>
        <family val="2"/>
      </rPr>
      <t xml:space="preserve">    2015  YI  хувь</t>
    </r>
  </si>
  <si>
    <t>ÍÈÉÃÌÈÉÍ ÄÀÀÒÃÀËÄ ÇÀÀÂÀË ÄÀÀÒÃÓÓËÀÃ×ÈÉÍ ÒÎÎ, ÎËÃÎÑÎÍ ÒÝÒÃÝÂÝÐÈÉÍ ÕÝÌÆÝÝ</t>
  </si>
  <si>
    <t>Үзүүлэлтүүд</t>
  </si>
  <si>
    <t>2014 оны       YI сар</t>
  </si>
  <si>
    <t>2015 оны       YI сар</t>
  </si>
  <si>
    <t>2016 оны       YI сар</t>
  </si>
  <si>
    <r>
      <rPr>
        <u/>
        <sz val="10"/>
        <color theme="1"/>
        <rFont val="Arial Mon"/>
        <family val="2"/>
      </rPr>
      <t>2016  YI</t>
    </r>
    <r>
      <rPr>
        <sz val="10"/>
        <color theme="1"/>
        <rFont val="Arial Mon"/>
        <family val="2"/>
      </rPr>
      <t xml:space="preserve">     2015  YI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</si>
  <si>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</si>
  <si>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</si>
  <si>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</si>
  <si>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</si>
  <si>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</si>
  <si>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</si>
  <si>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</si>
  <si>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</si>
  <si>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</si>
  <si>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</si>
  <si>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>2016.07.05</t>
  </si>
  <si>
    <t>Шинээр хяналтанд авсан жирэмсэн эмэгтэйчүүдийн БЗДХ-ын шинжилгээнд хамрагдсан байдал /2016 оны 6 сард/</t>
  </si>
  <si>
    <t>Заг хүйтэн</t>
  </si>
  <si>
    <t>Тэмбүү</t>
  </si>
  <si>
    <t>ХДХВ/ДОХ</t>
  </si>
  <si>
    <t>2014 оны YI сар</t>
  </si>
  <si>
    <t>2015 оны YI сар</t>
  </si>
  <si>
    <t xml:space="preserve">  2016-07-06</t>
  </si>
  <si>
    <t>2015 оны мөн үед</t>
  </si>
  <si>
    <t>Оны эхний хээлтэгч</t>
  </si>
  <si>
    <t>òºëëºñºí õýýëòýã÷</t>
  </si>
  <si>
    <t>ãàðñàí òºë</t>
  </si>
  <si>
    <t>áîéæèæ áóé òºë</t>
  </si>
  <si>
    <t>õîðîãäñîí òºë</t>
  </si>
  <si>
    <t xml:space="preserve">  ¯¿íýýñ</t>
  </si>
  <si>
    <t>áîéæèëòûí õóâü</t>
  </si>
  <si>
    <t>Төллөлтийн õóâü</t>
  </si>
  <si>
    <t>áîòãî</t>
  </si>
  <si>
    <t>óíàãà</t>
  </si>
  <si>
    <t>òóãàë</t>
  </si>
  <si>
    <t>õóðãà</t>
  </si>
  <si>
    <t>èøèã</t>
  </si>
  <si>
    <t>Адаацаг</t>
  </si>
  <si>
    <t>Говь-Угтаал</t>
  </si>
  <si>
    <t>Дэлгэрхангай</t>
  </si>
  <si>
    <t>Дэрэн</t>
  </si>
  <si>
    <t xml:space="preserve">Өндөршил </t>
  </si>
  <si>
    <t xml:space="preserve">Цагаандэлгэр </t>
  </si>
  <si>
    <t>ДҮН</t>
  </si>
  <si>
    <t>Том малын зүй бус хорогдол, сумаар</t>
  </si>
  <si>
    <t>2015 онд хорогдсон том мал</t>
  </si>
  <si>
    <t xml:space="preserve">      2016 оны эхний 6 сард хорогдсон том мал</t>
  </si>
  <si>
    <t xml:space="preserve"> 2016.07.05</t>
  </si>
  <si>
    <r>
      <rPr>
        <sz val="11"/>
        <rFont val="Arial Mon"/>
        <family val="2"/>
      </rPr>
      <t>Зуучлагдан орсон</t>
    </r>
    <r>
      <rPr>
        <sz val="10"/>
        <rFont val="Arial Mon"/>
        <family val="2"/>
      </rPr>
      <t xml:space="preserve"> àæëûí áàéðíû òîî</t>
    </r>
  </si>
  <si>
    <t>2016.07.07                                                                                                                                  /ìÿí.òºã/</t>
  </si>
  <si>
    <t>2016  оны 2-р улирлын Àâòî òýýâðèéí ìýäýý</t>
  </si>
  <si>
    <t>2016.07.08</t>
  </si>
  <si>
    <t xml:space="preserve">¯ç¿¿ëýëò </t>
  </si>
  <si>
    <t>õýìæèõ íýãæ</t>
  </si>
  <si>
    <t xml:space="preserve">2015 îí   </t>
  </si>
  <si>
    <t xml:space="preserve">2016 îí   </t>
  </si>
  <si>
    <t>À÷àà ýðãýëò</t>
  </si>
  <si>
    <t>ìÿí.òí.êì</t>
  </si>
  <si>
    <t>Òýýñýí à÷àà</t>
  </si>
  <si>
    <t>ìÿí.òí</t>
  </si>
  <si>
    <t>Çîð÷èã÷ ýðãýëò</t>
  </si>
  <si>
    <t>ìÿí.õ¿í.êì</t>
  </si>
  <si>
    <t>Çîð÷èã÷èä</t>
  </si>
  <si>
    <t>ìÿí.õ¿í</t>
  </si>
  <si>
    <t>2016  оны 2-р улирлын Õîëáîî  ¿éë÷èëãýýíèé ìýäýý</t>
  </si>
  <si>
    <t>Õýìæèõ  íýãæ</t>
  </si>
  <si>
    <t>2015 îí</t>
  </si>
  <si>
    <t>2016 îí</t>
  </si>
  <si>
    <t>Òàðèôûí îðëîãî</t>
  </si>
  <si>
    <t xml:space="preserve">¯¿íýýñ õ¿í àìûí </t>
  </si>
  <si>
    <t>Ñóóðèí òåëåôîí</t>
  </si>
  <si>
    <t>òîî</t>
  </si>
  <si>
    <t>Èíòåðíåò öýãèéí ¿éë÷ë¿¿ëýã÷äèéí òîî</t>
  </si>
  <si>
    <t>Үйл ажиллагааны орлого</t>
  </si>
  <si>
    <t xml:space="preserve">   2016.07.06</t>
  </si>
  <si>
    <t>6- ð ñàð</t>
  </si>
  <si>
    <t xml:space="preserve">  ÃÎË ÍÝÐ ÒªÐËÈÉÍ  Á¯ÒÝÝÃÄÝÕ¯¯ÍÈÉ  6-ð ÑÀÐÛÍ ¯ÍÈÉÍ ÌÝÄÝÝ</t>
  </si>
  <si>
    <t xml:space="preserve"> АМАРЖСАН ЭХЧҮҮДИЙН ТОО, боловсролын түвшин, гэрлэлтийн байдал, </t>
  </si>
  <si>
    <t>2016.07.07</t>
  </si>
  <si>
    <t>Аймаг, сумын нэр</t>
  </si>
  <si>
    <t>Боловсролын байдал</t>
  </si>
  <si>
    <t>Гэрлэлтийн байдал</t>
  </si>
  <si>
    <t>боловсролгүй</t>
  </si>
  <si>
    <t>бага</t>
  </si>
  <si>
    <t>суурь</t>
  </si>
  <si>
    <t>бүрэн дунд</t>
  </si>
  <si>
    <t>техник болон мэргэжлийн</t>
  </si>
  <si>
    <t>тусгай мэргэж-лийн дунд</t>
  </si>
  <si>
    <t>диплом болон бакалаврын дээд</t>
  </si>
  <si>
    <t>магистр</t>
  </si>
  <si>
    <t>доктор</t>
  </si>
  <si>
    <t>Батлуулсан гэр бүлтэй</t>
  </si>
  <si>
    <t>Батлуулаагүй гэр бүлтэй</t>
  </si>
  <si>
    <t>Гэр бүлгүй</t>
  </si>
  <si>
    <t>Сайнцагаан</t>
  </si>
  <si>
    <t>Говьугтаал</t>
  </si>
  <si>
    <t>Дэлгэрцогт</t>
  </si>
  <si>
    <t>Луус</t>
  </si>
  <si>
    <t>Өлзийт</t>
  </si>
  <si>
    <t>Сайхановоо</t>
  </si>
  <si>
    <t>Хулд</t>
  </si>
  <si>
    <t>Эрдэнэдалай</t>
  </si>
  <si>
    <t>Хүн амын гэрлэлт, цуцлалт, үрчлэлтийн мэдээ</t>
  </si>
  <si>
    <t>Гэрлэлтийн тоо</t>
  </si>
  <si>
    <t>Цуцлалтын тоо</t>
  </si>
  <si>
    <t>Үрчлэгдсэн хүүхдийн тоо</t>
  </si>
  <si>
    <t>БҮГД</t>
  </si>
  <si>
    <t>Тайлант онд гэрлээд бүртгүүлсэн</t>
  </si>
  <si>
    <t>тайлант оноос өмнө гэрлээд тайлант онд бүртгүүлсэн</t>
  </si>
  <si>
    <t>Үүнээс:</t>
  </si>
  <si>
    <t>Гэр бүл байсан хугацаа</t>
  </si>
  <si>
    <t>Хүүхдийн насны бүлэг</t>
  </si>
  <si>
    <t>жилийн өмнө</t>
  </si>
  <si>
    <t>2-3 жилийн өмнө</t>
  </si>
  <si>
    <t>4, түүнээс дээш жилийн өмнө</t>
  </si>
  <si>
    <t>1 жил хүртэл</t>
  </si>
  <si>
    <t xml:space="preserve">    1-3</t>
  </si>
  <si>
    <t xml:space="preserve">  4-6</t>
  </si>
  <si>
    <t xml:space="preserve"> 7-9</t>
  </si>
  <si>
    <t xml:space="preserve">   10-14</t>
  </si>
  <si>
    <t xml:space="preserve"> 15-19</t>
  </si>
  <si>
    <t>20, ба дээш</t>
  </si>
  <si>
    <t>3 хүртэлх настай</t>
  </si>
  <si>
    <t>3-6 настай</t>
  </si>
  <si>
    <t>7-9 настай</t>
  </si>
  <si>
    <t>10, түүнээс дээш настай</t>
  </si>
  <si>
    <t xml:space="preserve">                Òºë áîéæèëòûí   ìýäýý</t>
  </si>
  <si>
    <t>2016 оны эхний 6 сарын байдлаар</t>
  </si>
  <si>
    <t xml:space="preserve">          2016-07-06</t>
  </si>
  <si>
    <t>2016.07.01</t>
  </si>
  <si>
    <t xml:space="preserve">2015 оны   XII </t>
  </si>
  <si>
    <t>III</t>
  </si>
  <si>
    <t>IY</t>
  </si>
  <si>
    <t>Y</t>
  </si>
  <si>
    <t>YI</t>
  </si>
  <si>
    <t>753..6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</si>
  <si>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</si>
  <si>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</si>
  <si>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</si>
  <si>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</si>
  <si>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</si>
  <si>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</si>
  <si>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</si>
  <si>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</si>
  <si>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</si>
  <si>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</si>
  <si>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</si>
  <si>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</si>
  <si>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</si>
  <si>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</si>
  <si>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</si>
  <si>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</si>
  <si>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</si>
  <si>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</si>
  <si>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</si>
  <si>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</si>
  <si>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</si>
  <si>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</si>
  <si>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</si>
  <si>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</si>
  <si>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</si>
  <si>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</si>
  <si>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</si>
  <si>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</si>
  <si>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>2 дах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</si>
  <si>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</si>
  <si>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</si>
  <si>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</si>
  <si>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</si>
  <si>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</si>
  <si>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</si>
  <si>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>2016-06</t>
  </si>
  <si>
    <t>2015-06</t>
  </si>
  <si>
    <t>2016-05</t>
  </si>
  <si>
    <t>Эрүүл мэндийн газрын мэдээгээр</t>
  </si>
  <si>
    <t xml:space="preserve"> 16/15 õóâü</t>
  </si>
  <si>
    <t xml:space="preserve"> 2016-07-07                                                                                                                                 </t>
  </si>
  <si>
    <t>4. НАС БАРСАН ХҮНИЙ ТОО, насны бүлэг, боловсролын түвшнээр</t>
  </si>
  <si>
    <t>насны бүлгээр</t>
  </si>
  <si>
    <t>Боловсролын түвшнээр</t>
  </si>
  <si>
    <t>0-14 настай</t>
  </si>
  <si>
    <t>15-34 настай</t>
  </si>
  <si>
    <t>35-54 настай</t>
  </si>
  <si>
    <t>55 ба түүнээс дээш</t>
  </si>
  <si>
    <t>Боловсролгүй</t>
  </si>
  <si>
    <t>Бага</t>
  </si>
  <si>
    <t>Суурь</t>
  </si>
  <si>
    <t>Бүрэн дунд</t>
  </si>
  <si>
    <t>Техник болон мэргэжлийн</t>
  </si>
  <si>
    <t>Тусгай мэргэжлийн дунд</t>
  </si>
  <si>
    <t>Дипломын болон бакалаврын дээд</t>
  </si>
  <si>
    <t>Магистр</t>
  </si>
  <si>
    <t>Доктор</t>
  </si>
  <si>
    <t>Òàéëáàð. Нас баралтыã óëñûí á¿ðòãýëèéí õýëòñèéí ìýäýýëëýýð, àâàâ.</t>
  </si>
  <si>
    <t>НИЙГМИЙН ХАЛАМЖИЙН САНГИЙН ҮЗҮҮЛЭЛТ               сая.төг</t>
  </si>
  <si>
    <t xml:space="preserve">                                     2016.07.07</t>
  </si>
  <si>
    <t>2016 он I-VI</t>
  </si>
  <si>
    <t>Хүн тоо</t>
  </si>
  <si>
    <t>зарлага сая.  төг</t>
  </si>
  <si>
    <t xml:space="preserve">                                                                                    Санхүүжилт                                               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</si>
  <si>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</si>
  <si>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</si>
  <si>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</si>
  <si>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</si>
  <si>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</si>
  <si>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</si>
  <si>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</si>
  <si>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</si>
  <si>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</si>
  <si>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</si>
  <si>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</si>
  <si>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</si>
  <si>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</si>
  <si>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</si>
  <si>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</si>
  <si>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</si>
  <si>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</si>
  <si>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16 хүртэлх насны байнгын асаргаа шаардлагатай хүүхдэд олгох мөнгөн тэтгэмж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</si>
  <si>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</si>
  <si>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</si>
  <si>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</si>
  <si>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</si>
  <si>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</si>
  <si>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</si>
  <si>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</si>
  <si>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</si>
  <si>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</si>
  <si>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 xml:space="preserve">Дундговь аймгийн барилга угсралт, их засварын мэдээ </t>
  </si>
  <si>
    <t>Код</t>
  </si>
  <si>
    <t>Барилгын төрөл</t>
  </si>
  <si>
    <t>Өмнөх он</t>
  </si>
  <si>
    <t>Тухайн он</t>
  </si>
  <si>
    <t>Өссөн дүнгээр</t>
  </si>
  <si>
    <t>Улирлын дүн</t>
  </si>
  <si>
    <t>Орон сууцны барилга</t>
  </si>
  <si>
    <t>Орон сууцны барилга, гарааштай</t>
  </si>
  <si>
    <t>Худалдаа, үйлчилгээний</t>
  </si>
  <si>
    <t>Эмнэлэг</t>
  </si>
  <si>
    <t>Цэцэрлэг</t>
  </si>
  <si>
    <t>Сургууль</t>
  </si>
  <si>
    <t>Соёлын</t>
  </si>
  <si>
    <t>Спорт, биеийн тамир</t>
  </si>
  <si>
    <t>Конторын</t>
  </si>
  <si>
    <t>Орон сууцны бус бусад барилга</t>
  </si>
  <si>
    <t>Эрчим хүчний</t>
  </si>
  <si>
    <t>Далан, суваг, шугам</t>
  </si>
  <si>
    <t>Бусад (бусад зам, талбайн ажил)</t>
  </si>
  <si>
    <t>Орон сууцны бус барилгын их засвар</t>
  </si>
  <si>
    <t>Òàðèàëñàí òàëáàé, ургац хураалтын мэдээ</t>
  </si>
  <si>
    <t xml:space="preserve">             2016.07.05</t>
  </si>
  <si>
    <t>д/д</t>
  </si>
  <si>
    <t>Сумдын нэр</t>
  </si>
  <si>
    <t>2016/2015 хувь</t>
  </si>
  <si>
    <t>Бэлтгэсэн гар тэжээл (тонн)</t>
  </si>
  <si>
    <t>Төмс</t>
  </si>
  <si>
    <t>Хүнсний ногоо</t>
  </si>
  <si>
    <t>Тэжээ-лийн ургамал</t>
  </si>
  <si>
    <t>Òàéëáàð. Òºðºëòèéã óëñûí á¿ðòãýëèéí õýëòñèéí ìýäýýëëýýð àâàâ.</t>
  </si>
  <si>
    <t>Òàéëáàð. Гýðëýëò, цуцлалт, үрчлэлтèéã óëñûí á¿ðòãýëèéí õýëòñèéí ìýäýýëëýýð àâàâ.</t>
  </si>
</sst>
</file>

<file path=xl/styles.xml><?xml version="1.0" encoding="utf-8"?>
<styleSheet xmlns="http://schemas.openxmlformats.org/spreadsheetml/2006/main">
  <numFmts count="15">
    <numFmt numFmtId="43" formatCode="_(* #,##0.00_);_(* \(#,##0.00\);_(* &quot;-&quot;??_);_(@_)"/>
    <numFmt numFmtId="164" formatCode="0.0"/>
    <numFmt numFmtId="165" formatCode="#,##0;[Red]\-#,##0"/>
    <numFmt numFmtId="166" formatCode="0.0000_)"/>
    <numFmt numFmtId="167" formatCode="0.0_)"/>
    <numFmt numFmtId="168" formatCode="0.0000"/>
    <numFmt numFmtId="169" formatCode="#\ ###.0"/>
    <numFmt numFmtId="170" formatCode="_(* #,##0_);_(* \(#,##0\);_(* &quot;-&quot;??_);_(@_)"/>
    <numFmt numFmtId="171" formatCode="_(* #,##0.0_);_(* \(#,##0.0\);_(* &quot;-&quot;??_);_(@_)"/>
    <numFmt numFmtId="172" formatCode="#,##0.0;[Red]\-#,##0.0"/>
    <numFmt numFmtId="173" formatCode="#########.0"/>
    <numFmt numFmtId="174" formatCode="[$-10409]0.000;\(0.000\)"/>
    <numFmt numFmtId="175" formatCode="[$-10409]###\ ###\ ###.00;\(###\ ###\ ###.00\);&quot;-&quot;"/>
    <numFmt numFmtId="176" formatCode="[$-10409]0.00%"/>
    <numFmt numFmtId="177" formatCode="0.000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 Mon"/>
      <family val="2"/>
    </font>
    <font>
      <sz val="9"/>
      <name val="Arial"/>
      <family val="2"/>
      <charset val="204"/>
    </font>
    <font>
      <sz val="9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i/>
      <sz val="10"/>
      <name val="Dutch Mon"/>
    </font>
    <font>
      <sz val="10"/>
      <color rgb="FF000000"/>
      <name val="Arial Mon"/>
      <family val="2"/>
    </font>
    <font>
      <sz val="10"/>
      <color indexed="8"/>
      <name val="Arial"/>
      <family val="2"/>
    </font>
    <font>
      <sz val="10"/>
      <color indexed="8"/>
      <name val="Arial Mon"/>
      <family val="2"/>
    </font>
    <font>
      <sz val="10"/>
      <color theme="1"/>
      <name val="Arial Mon"/>
      <family val="2"/>
    </font>
    <font>
      <sz val="11"/>
      <color theme="1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sz val="11"/>
      <name val="Dutch Mon"/>
      <family val="2"/>
    </font>
    <font>
      <sz val="11"/>
      <color theme="1"/>
      <name val="Arial"/>
      <family val="2"/>
    </font>
    <font>
      <sz val="11"/>
      <name val="Dutch Mon"/>
      <charset val="204"/>
    </font>
    <font>
      <i/>
      <sz val="9"/>
      <name val="Arial Mon"/>
      <family val="2"/>
    </font>
    <font>
      <b/>
      <sz val="11"/>
      <color theme="1"/>
      <name val="Arial Mon"/>
      <family val="2"/>
    </font>
    <font>
      <i/>
      <sz val="10"/>
      <name val="Arial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9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sz val="10"/>
      <color indexed="17"/>
      <name val="Arial Mon"/>
      <family val="2"/>
    </font>
    <font>
      <sz val="10"/>
      <color indexed="12"/>
      <name val="Arial Mon"/>
      <family val="2"/>
    </font>
    <font>
      <b/>
      <i/>
      <sz val="8"/>
      <name val="Arial Mon"/>
      <family val="2"/>
    </font>
    <font>
      <u/>
      <sz val="10"/>
      <color theme="1"/>
      <name val="Arial Mon"/>
      <family val="2"/>
    </font>
    <font>
      <sz val="10"/>
      <name val="Dutch Mon"/>
      <charset val="204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 Mon"/>
      <family val="2"/>
    </font>
    <font>
      <sz val="8"/>
      <color indexed="63"/>
      <name val="Arial Mon"/>
      <family val="2"/>
    </font>
    <font>
      <sz val="8"/>
      <name val="Arial"/>
      <family val="2"/>
      <charset val="204"/>
    </font>
    <font>
      <sz val="12"/>
      <name val="Arial"/>
      <family val="2"/>
    </font>
    <font>
      <b/>
      <sz val="8"/>
      <color rgb="FF000000"/>
      <name val="Arial Mon"/>
      <family val="2"/>
    </font>
    <font>
      <b/>
      <sz val="12"/>
      <name val="Arial Mon"/>
      <family val="2"/>
    </font>
    <font>
      <sz val="14"/>
      <name val="Arial Mon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i/>
      <vertAlign val="superscript"/>
      <sz val="10"/>
      <name val="Arial Mon"/>
      <family val="2"/>
    </font>
    <font>
      <sz val="10"/>
      <name val="Arial Mon"/>
      <family val="2"/>
      <charset val="204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Dutch Mon"/>
    </font>
    <font>
      <sz val="8"/>
      <color theme="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8"/>
      <color theme="1"/>
      <name val="Arial"/>
      <family val="2"/>
    </font>
    <font>
      <b/>
      <i/>
      <sz val="9"/>
      <name val="Arial"/>
      <family val="2"/>
    </font>
    <font>
      <sz val="16"/>
      <name val="Arial"/>
      <family val="2"/>
    </font>
    <font>
      <b/>
      <sz val="10"/>
      <color rgb="FF000000"/>
      <name val="Arial"/>
    </font>
    <font>
      <sz val="11"/>
      <name val="Calibri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166" fontId="28" fillId="0" borderId="0"/>
    <xf numFmtId="166" fontId="28" fillId="0" borderId="0"/>
    <xf numFmtId="0" fontId="5" fillId="0" borderId="0"/>
    <xf numFmtId="43" fontId="5" fillId="0" borderId="0" applyFont="0" applyFill="0" applyBorder="0" applyAlignment="0" applyProtection="0"/>
    <xf numFmtId="0" fontId="16" fillId="0" borderId="0"/>
    <xf numFmtId="172" fontId="37" fillId="0" borderId="0"/>
  </cellStyleXfs>
  <cellXfs count="775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vertical="center"/>
    </xf>
    <xf numFmtId="164" fontId="8" fillId="0" borderId="0" xfId="3" applyNumberFormat="1" applyFont="1" applyBorder="1" applyProtection="1">
      <protection locked="0"/>
    </xf>
    <xf numFmtId="164" fontId="9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4" fillId="2" borderId="0" xfId="0" applyFont="1" applyFill="1"/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0" fontId="0" fillId="0" borderId="0" xfId="0" applyBorder="1"/>
    <xf numFmtId="0" fontId="4" fillId="2" borderId="0" xfId="0" applyFont="1" applyFill="1" applyAlignment="1">
      <alignment horizontal="center" vertical="center" textRotation="90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NumberFormat="1" applyFont="1"/>
    <xf numFmtId="0" fontId="19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5" fontId="18" fillId="0" borderId="6" xfId="0" applyNumberFormat="1" applyFont="1" applyBorder="1"/>
    <xf numFmtId="164" fontId="18" fillId="0" borderId="6" xfId="0" applyNumberFormat="1" applyFont="1" applyBorder="1"/>
    <xf numFmtId="164" fontId="18" fillId="0" borderId="3" xfId="0" applyNumberFormat="1" applyFont="1" applyBorder="1"/>
    <xf numFmtId="164" fontId="18" fillId="0" borderId="4" xfId="0" applyNumberFormat="1" applyFont="1" applyBorder="1"/>
    <xf numFmtId="0" fontId="18" fillId="0" borderId="10" xfId="0" applyFont="1" applyBorder="1" applyAlignment="1">
      <alignment horizontal="left" vertical="center" wrapText="1"/>
    </xf>
    <xf numFmtId="164" fontId="18" fillId="0" borderId="6" xfId="0" applyNumberFormat="1" applyFont="1" applyBorder="1" applyAlignment="1">
      <alignment vertical="center"/>
    </xf>
    <xf numFmtId="165" fontId="18" fillId="0" borderId="6" xfId="0" applyNumberFormat="1" applyFont="1" applyBorder="1" applyAlignment="1">
      <alignment vertical="center"/>
    </xf>
    <xf numFmtId="164" fontId="18" fillId="0" borderId="0" xfId="0" applyNumberFormat="1" applyFont="1" applyBorder="1" applyAlignment="1">
      <alignment vertical="center"/>
    </xf>
    <xf numFmtId="164" fontId="19" fillId="0" borderId="0" xfId="0" applyNumberFormat="1" applyFont="1"/>
    <xf numFmtId="0" fontId="18" fillId="0" borderId="12" xfId="0" applyFont="1" applyBorder="1" applyAlignment="1">
      <alignment horizontal="left" vertical="center" wrapText="1"/>
    </xf>
    <xf numFmtId="165" fontId="18" fillId="0" borderId="0" xfId="0" applyNumberFormat="1" applyFont="1" applyBorder="1"/>
    <xf numFmtId="165" fontId="18" fillId="0" borderId="0" xfId="0" applyNumberFormat="1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165" fontId="18" fillId="0" borderId="7" xfId="0" applyNumberFormat="1" applyFont="1" applyBorder="1" applyAlignment="1">
      <alignment vertical="center"/>
    </xf>
    <xf numFmtId="164" fontId="18" fillId="0" borderId="7" xfId="0" applyNumberFormat="1" applyFont="1" applyBorder="1" applyAlignment="1">
      <alignment vertical="center"/>
    </xf>
    <xf numFmtId="0" fontId="2" fillId="0" borderId="0" xfId="0" applyNumberFormat="1" applyFont="1" applyFill="1"/>
    <xf numFmtId="0" fontId="19" fillId="0" borderId="0" xfId="0" applyNumberFormat="1" applyFont="1" applyFill="1"/>
    <xf numFmtId="1" fontId="22" fillId="0" borderId="0" xfId="0" applyNumberFormat="1" applyFont="1"/>
    <xf numFmtId="1" fontId="22" fillId="0" borderId="0" xfId="0" applyNumberFormat="1" applyFont="1" applyAlignment="1">
      <alignment horizontal="center" vertical="center" textRotation="90" wrapText="1"/>
    </xf>
    <xf numFmtId="1" fontId="22" fillId="0" borderId="0" xfId="0" applyNumberFormat="1" applyFont="1" applyAlignment="1">
      <alignment horizontal="center"/>
    </xf>
    <xf numFmtId="1" fontId="2" fillId="0" borderId="0" xfId="0" applyNumberFormat="1" applyFont="1"/>
    <xf numFmtId="14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1" fillId="0" borderId="0" xfId="4"/>
    <xf numFmtId="164" fontId="0" fillId="2" borderId="0" xfId="0" applyNumberFormat="1" applyFill="1" applyBorder="1"/>
    <xf numFmtId="0" fontId="0" fillId="2" borderId="0" xfId="0" applyFill="1" applyBorder="1"/>
    <xf numFmtId="0" fontId="26" fillId="0" borderId="0" xfId="0" applyFont="1"/>
    <xf numFmtId="164" fontId="9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/>
    </xf>
    <xf numFmtId="0" fontId="9" fillId="0" borderId="0" xfId="0" applyFont="1" applyBorder="1"/>
    <xf numFmtId="0" fontId="25" fillId="0" borderId="0" xfId="0" applyFont="1" applyBorder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/>
    <xf numFmtId="164" fontId="4" fillId="0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5" borderId="0" xfId="0" applyFill="1" applyBorder="1"/>
    <xf numFmtId="0" fontId="3" fillId="0" borderId="0" xfId="0" applyFont="1" applyFill="1" applyBorder="1"/>
    <xf numFmtId="167" fontId="31" fillId="0" borderId="0" xfId="0" applyNumberFormat="1" applyFont="1" applyFill="1" applyBorder="1"/>
    <xf numFmtId="168" fontId="3" fillId="0" borderId="0" xfId="0" applyNumberFormat="1" applyFont="1" applyFill="1" applyBorder="1"/>
    <xf numFmtId="169" fontId="32" fillId="0" borderId="0" xfId="7" applyNumberFormat="1" applyFont="1" applyFill="1" applyBorder="1" applyAlignment="1">
      <alignment horizontal="right"/>
    </xf>
    <xf numFmtId="0" fontId="29" fillId="0" borderId="0" xfId="0" applyFont="1" applyFill="1" applyBorder="1"/>
    <xf numFmtId="0" fontId="29" fillId="0" borderId="0" xfId="0" applyFont="1" applyFill="1" applyBorder="1" applyAlignment="1">
      <alignment horizontal="center"/>
    </xf>
    <xf numFmtId="169" fontId="10" fillId="0" borderId="0" xfId="0" applyNumberFormat="1" applyFont="1" applyFill="1" applyBorder="1" applyAlignment="1">
      <alignment horizontal="right"/>
    </xf>
    <xf numFmtId="169" fontId="10" fillId="0" borderId="0" xfId="7" applyNumberFormat="1" applyFont="1" applyFill="1" applyBorder="1" applyAlignment="1">
      <alignment horizontal="right"/>
    </xf>
    <xf numFmtId="169" fontId="33" fillId="0" borderId="0" xfId="0" applyNumberFormat="1" applyFont="1" applyFill="1" applyBorder="1" applyAlignment="1">
      <alignment horizontal="right"/>
    </xf>
    <xf numFmtId="169" fontId="33" fillId="0" borderId="0" xfId="7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69" fontId="34" fillId="0" borderId="0" xfId="7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35" fillId="0" borderId="0" xfId="0" applyFont="1" applyFill="1" applyBorder="1"/>
    <xf numFmtId="0" fontId="13" fillId="0" borderId="0" xfId="0" applyFont="1" applyFill="1" applyBorder="1"/>
    <xf numFmtId="169" fontId="34" fillId="0" borderId="0" xfId="7" applyNumberFormat="1" applyFont="1" applyFill="1" applyBorder="1" applyAlignment="1">
      <alignment horizontal="right" vertical="top"/>
    </xf>
    <xf numFmtId="0" fontId="29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35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13" fillId="0" borderId="7" xfId="0" applyFont="1" applyFill="1" applyBorder="1" applyAlignment="1">
      <alignment wrapText="1"/>
    </xf>
    <xf numFmtId="0" fontId="13" fillId="0" borderId="7" xfId="0" applyFont="1" applyFill="1" applyBorder="1"/>
    <xf numFmtId="168" fontId="3" fillId="0" borderId="7" xfId="0" applyNumberFormat="1" applyFont="1" applyFill="1" applyBorder="1"/>
    <xf numFmtId="169" fontId="33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169" fontId="33" fillId="0" borderId="0" xfId="0" applyNumberFormat="1" applyFont="1" applyFill="1" applyBorder="1" applyAlignment="1">
      <alignment horizontal="right" vertical="top"/>
    </xf>
    <xf numFmtId="0" fontId="3" fillId="0" borderId="0" xfId="1" applyFont="1" applyFill="1" applyBorder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wrapText="1"/>
    </xf>
    <xf numFmtId="169" fontId="3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29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13" fillId="0" borderId="7" xfId="0" applyFont="1" applyFill="1" applyBorder="1" applyAlignment="1">
      <alignment horizontal="left" wrapText="1"/>
    </xf>
    <xf numFmtId="0" fontId="0" fillId="0" borderId="0" xfId="0" applyFill="1"/>
    <xf numFmtId="0" fontId="19" fillId="0" borderId="0" xfId="0" applyFont="1" applyAlignment="1">
      <alignment vertical="center"/>
    </xf>
    <xf numFmtId="0" fontId="19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37" fillId="4" borderId="0" xfId="0" applyFont="1" applyFill="1"/>
    <xf numFmtId="0" fontId="37" fillId="4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164" fontId="37" fillId="2" borderId="0" xfId="0" applyNumberFormat="1" applyFont="1" applyFill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37" fillId="4" borderId="0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5" fillId="0" borderId="6" xfId="0" applyFont="1" applyBorder="1"/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37" fillId="4" borderId="0" xfId="0" applyFont="1" applyFill="1" applyAlignment="1">
      <alignment vertical="center"/>
    </xf>
    <xf numFmtId="0" fontId="5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170" fontId="3" fillId="0" borderId="8" xfId="2" applyNumberFormat="1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left" vertical="center" wrapText="1"/>
    </xf>
    <xf numFmtId="1" fontId="38" fillId="0" borderId="8" xfId="0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9" fillId="0" borderId="8" xfId="0" applyFont="1" applyBorder="1" applyAlignment="1">
      <alignment wrapText="1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0" fillId="0" borderId="0" xfId="0" applyFont="1"/>
    <xf numFmtId="0" fontId="3" fillId="0" borderId="0" xfId="0" applyFont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Fill="1" applyBorder="1"/>
    <xf numFmtId="164" fontId="18" fillId="0" borderId="0" xfId="0" applyNumberFormat="1" applyFont="1"/>
    <xf numFmtId="0" fontId="18" fillId="0" borderId="0" xfId="0" applyFont="1" applyFill="1" applyBorder="1" applyAlignment="1"/>
    <xf numFmtId="164" fontId="18" fillId="0" borderId="0" xfId="0" applyNumberFormat="1" applyFont="1" applyFill="1" applyBorder="1"/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/>
    </xf>
    <xf numFmtId="164" fontId="18" fillId="0" borderId="0" xfId="0" applyNumberFormat="1" applyFont="1" applyBorder="1"/>
    <xf numFmtId="0" fontId="18" fillId="0" borderId="7" xfId="0" applyFont="1" applyFill="1" applyBorder="1"/>
    <xf numFmtId="164" fontId="18" fillId="0" borderId="7" xfId="0" applyNumberFormat="1" applyFont="1" applyFill="1" applyBorder="1"/>
    <xf numFmtId="164" fontId="18" fillId="0" borderId="7" xfId="0" applyNumberFormat="1" applyFont="1" applyBorder="1"/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4" fillId="2" borderId="6" xfId="0" applyNumberFormat="1" applyFont="1" applyFill="1" applyBorder="1" applyAlignment="1">
      <alignment horizontal="right" vertical="center"/>
    </xf>
    <xf numFmtId="38" fontId="4" fillId="2" borderId="6" xfId="0" applyNumberFormat="1" applyFont="1" applyFill="1" applyBorder="1" applyAlignment="1">
      <alignment vertical="center"/>
    </xf>
    <xf numFmtId="1" fontId="4" fillId="0" borderId="6" xfId="0" applyNumberFormat="1" applyFont="1" applyFill="1" applyBorder="1" applyAlignment="1">
      <alignment horizontal="right" vertical="center"/>
    </xf>
    <xf numFmtId="1" fontId="4" fillId="0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horizontal="right" vertical="center"/>
    </xf>
    <xf numFmtId="1" fontId="4" fillId="2" borderId="6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horizontal="right" vertical="center"/>
    </xf>
    <xf numFmtId="38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horizontal="right" vertical="center"/>
    </xf>
    <xf numFmtId="1" fontId="4" fillId="2" borderId="7" xfId="0" applyNumberFormat="1" applyFont="1" applyFill="1" applyBorder="1" applyAlignment="1">
      <alignment vertical="center"/>
    </xf>
    <xf numFmtId="0" fontId="18" fillId="0" borderId="7" xfId="0" applyNumberFormat="1" applyFont="1" applyBorder="1" applyAlignment="1">
      <alignment horizontal="right" vertical="center"/>
    </xf>
    <xf numFmtId="1" fontId="4" fillId="0" borderId="7" xfId="0" applyNumberFormat="1" applyFont="1" applyFill="1" applyBorder="1" applyAlignment="1">
      <alignment horizontal="right" vertical="center"/>
    </xf>
    <xf numFmtId="165" fontId="18" fillId="0" borderId="3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vertical="center"/>
    </xf>
    <xf numFmtId="0" fontId="42" fillId="0" borderId="0" xfId="0" applyFont="1"/>
    <xf numFmtId="14" fontId="18" fillId="0" borderId="0" xfId="0" applyNumberFormat="1" applyFont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165" fontId="19" fillId="0" borderId="6" xfId="0" applyNumberFormat="1" applyFont="1" applyBorder="1"/>
    <xf numFmtId="0" fontId="2" fillId="0" borderId="0" xfId="0" applyFont="1" applyFill="1" applyBorder="1" applyAlignment="1">
      <alignment horizontal="left" vertical="center" wrapText="1"/>
    </xf>
    <xf numFmtId="165" fontId="19" fillId="0" borderId="0" xfId="0" applyNumberFormat="1" applyFont="1" applyBorder="1"/>
    <xf numFmtId="0" fontId="19" fillId="0" borderId="7" xfId="0" applyFont="1" applyBorder="1" applyAlignment="1">
      <alignment vertical="center"/>
    </xf>
    <xf numFmtId="165" fontId="19" fillId="0" borderId="7" xfId="0" applyNumberFormat="1" applyFont="1" applyBorder="1"/>
    <xf numFmtId="165" fontId="18" fillId="0" borderId="6" xfId="0" applyNumberFormat="1" applyFont="1" applyFill="1" applyBorder="1"/>
    <xf numFmtId="0" fontId="18" fillId="0" borderId="6" xfId="0" applyNumberFormat="1" applyFont="1" applyBorder="1"/>
    <xf numFmtId="0" fontId="18" fillId="0" borderId="0" xfId="0" applyNumberFormat="1" applyFont="1" applyBorder="1"/>
    <xf numFmtId="165" fontId="18" fillId="0" borderId="0" xfId="0" applyNumberFormat="1" applyFont="1" applyFill="1" applyBorder="1"/>
    <xf numFmtId="165" fontId="18" fillId="0" borderId="7" xfId="0" applyNumberFormat="1" applyFont="1" applyBorder="1"/>
    <xf numFmtId="165" fontId="18" fillId="0" borderId="7" xfId="0" applyNumberFormat="1" applyFont="1" applyFill="1" applyBorder="1"/>
    <xf numFmtId="0" fontId="19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19" fillId="0" borderId="0" xfId="0" applyNumberFormat="1" applyFont="1" applyFill="1" applyAlignment="1">
      <alignment vertical="center"/>
    </xf>
    <xf numFmtId="172" fontId="37" fillId="0" borderId="0" xfId="10"/>
    <xf numFmtId="1" fontId="2" fillId="2" borderId="0" xfId="10" applyNumberFormat="1" applyFont="1" applyFill="1"/>
    <xf numFmtId="1" fontId="22" fillId="0" borderId="0" xfId="10" applyNumberFormat="1" applyFont="1" applyAlignment="1">
      <alignment horizontal="center" vertical="center" textRotation="90" wrapText="1"/>
    </xf>
    <xf numFmtId="1" fontId="22" fillId="0" borderId="0" xfId="10" applyNumberFormat="1" applyFont="1" applyAlignment="1">
      <alignment horizontal="center"/>
    </xf>
    <xf numFmtId="1" fontId="2" fillId="2" borderId="0" xfId="10" applyNumberFormat="1" applyFont="1" applyFill="1" applyBorder="1" applyAlignment="1">
      <alignment vertical="center"/>
    </xf>
    <xf numFmtId="0" fontId="2" fillId="2" borderId="0" xfId="3" applyFont="1" applyFill="1" applyBorder="1" applyAlignment="1">
      <alignment horizontal="center"/>
    </xf>
    <xf numFmtId="1" fontId="2" fillId="2" borderId="0" xfId="10" applyNumberFormat="1" applyFont="1" applyFill="1" applyBorder="1" applyAlignment="1">
      <alignment horizontal="center"/>
    </xf>
    <xf numFmtId="1" fontId="2" fillId="2" borderId="6" xfId="10" applyNumberFormat="1" applyFont="1" applyFill="1" applyBorder="1" applyAlignment="1">
      <alignment vertical="center"/>
    </xf>
    <xf numFmtId="0" fontId="2" fillId="2" borderId="6" xfId="3" applyFont="1" applyFill="1" applyBorder="1" applyAlignment="1">
      <alignment horizontal="center"/>
    </xf>
    <xf numFmtId="1" fontId="2" fillId="2" borderId="6" xfId="10" applyNumberFormat="1" applyFont="1" applyFill="1" applyBorder="1" applyAlignment="1">
      <alignment horizontal="center"/>
    </xf>
    <xf numFmtId="1" fontId="2" fillId="2" borderId="7" xfId="10" applyNumberFormat="1" applyFont="1" applyFill="1" applyBorder="1" applyAlignment="1">
      <alignment horizontal="center"/>
    </xf>
    <xf numFmtId="0" fontId="23" fillId="0" borderId="0" xfId="10" applyNumberFormat="1" applyFont="1"/>
    <xf numFmtId="0" fontId="37" fillId="0" borderId="0" xfId="10" applyNumberFormat="1" applyBorder="1"/>
    <xf numFmtId="1" fontId="2" fillId="0" borderId="0" xfId="10" applyNumberFormat="1" applyFont="1" applyAlignment="1">
      <alignment horizontal="center"/>
    </xf>
    <xf numFmtId="1" fontId="22" fillId="2" borderId="0" xfId="10" applyNumberFormat="1" applyFont="1" applyFill="1" applyAlignment="1">
      <alignment horizontal="center"/>
    </xf>
    <xf numFmtId="0" fontId="23" fillId="2" borderId="0" xfId="10" applyNumberFormat="1" applyFont="1" applyFill="1" applyAlignment="1">
      <alignment horizontal="center"/>
    </xf>
    <xf numFmtId="0" fontId="24" fillId="2" borderId="0" xfId="1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73" fontId="2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4" fontId="44" fillId="0" borderId="6" xfId="0" applyNumberFormat="1" applyFont="1" applyBorder="1" applyProtection="1">
      <protection locked="0"/>
    </xf>
    <xf numFmtId="164" fontId="9" fillId="0" borderId="6" xfId="0" applyNumberFormat="1" applyFont="1" applyBorder="1" applyAlignment="1">
      <alignment horizontal="center" vertical="center"/>
    </xf>
    <xf numFmtId="164" fontId="8" fillId="0" borderId="6" xfId="3" applyNumberFormat="1" applyFont="1" applyBorder="1" applyProtection="1">
      <protection locked="0"/>
    </xf>
    <xf numFmtId="164" fontId="4" fillId="0" borderId="0" xfId="0" applyNumberFormat="1" applyFont="1" applyAlignment="1">
      <alignment vertical="center"/>
    </xf>
    <xf numFmtId="164" fontId="44" fillId="0" borderId="0" xfId="0" applyNumberFormat="1" applyFont="1" applyBorder="1" applyProtection="1">
      <protection locked="0"/>
    </xf>
    <xf numFmtId="0" fontId="4" fillId="0" borderId="9" xfId="0" applyFont="1" applyFill="1" applyBorder="1" applyAlignment="1">
      <alignment vertical="center"/>
    </xf>
    <xf numFmtId="164" fontId="9" fillId="0" borderId="9" xfId="0" applyNumberFormat="1" applyFont="1" applyBorder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9" fillId="0" borderId="6" xfId="0" applyNumberFormat="1" applyFont="1" applyFill="1" applyBorder="1" applyAlignment="1">
      <alignment vertical="center" wrapText="1" readingOrder="1"/>
    </xf>
    <xf numFmtId="1" fontId="3" fillId="0" borderId="6" xfId="0" applyNumberFormat="1" applyFont="1" applyFill="1" applyBorder="1" applyAlignment="1">
      <alignment horizontal="right" vertical="center"/>
    </xf>
    <xf numFmtId="1" fontId="3" fillId="0" borderId="6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/>
    </xf>
    <xf numFmtId="0" fontId="39" fillId="0" borderId="6" xfId="0" applyNumberFormat="1" applyFont="1" applyFill="1" applyBorder="1" applyAlignment="1">
      <alignment horizontal="right" vertical="center" wrapText="1" readingOrder="1"/>
    </xf>
    <xf numFmtId="1" fontId="3" fillId="0" borderId="0" xfId="0" applyNumberFormat="1" applyFont="1" applyAlignment="1">
      <alignment vertical="center"/>
    </xf>
    <xf numFmtId="0" fontId="3" fillId="0" borderId="6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39" fillId="0" borderId="0" xfId="0" applyNumberFormat="1" applyFont="1" applyFill="1" applyBorder="1" applyAlignment="1">
      <alignment vertical="center" wrapText="1" readingOrder="1"/>
    </xf>
    <xf numFmtId="1" fontId="3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/>
    </xf>
    <xf numFmtId="0" fontId="39" fillId="0" borderId="0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right" vertical="center" wrapText="1"/>
    </xf>
    <xf numFmtId="0" fontId="15" fillId="0" borderId="18" xfId="0" applyNumberFormat="1" applyFont="1" applyFill="1" applyBorder="1" applyAlignment="1">
      <alignment vertical="center" wrapText="1" readingOrder="1"/>
    </xf>
    <xf numFmtId="0" fontId="15" fillId="0" borderId="19" xfId="0" applyNumberFormat="1" applyFont="1" applyFill="1" applyBorder="1" applyAlignment="1">
      <alignment horizontal="right" vertical="center" wrapText="1" readingOrder="1"/>
    </xf>
    <xf numFmtId="1" fontId="39" fillId="0" borderId="0" xfId="0" applyNumberFormat="1" applyFont="1" applyFill="1" applyBorder="1" applyAlignment="1">
      <alignment horizontal="right" vertical="center" wrapText="1" readingOrder="1"/>
    </xf>
    <xf numFmtId="0" fontId="46" fillId="0" borderId="7" xfId="0" applyNumberFormat="1" applyFont="1" applyFill="1" applyBorder="1" applyAlignment="1">
      <alignment horizontal="center" vertical="center" wrapText="1" readingOrder="1"/>
    </xf>
    <xf numFmtId="1" fontId="3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0" xfId="0" applyFont="1" applyBorder="1"/>
    <xf numFmtId="14" fontId="4" fillId="0" borderId="0" xfId="0" applyNumberFormat="1" applyFont="1" applyFill="1" applyBorder="1" applyAlignment="1">
      <alignment horizontal="left" vertical="center"/>
    </xf>
    <xf numFmtId="0" fontId="15" fillId="0" borderId="17" xfId="0" applyNumberFormat="1" applyFont="1" applyFill="1" applyBorder="1" applyAlignment="1">
      <alignment vertical="center" wrapText="1" readingOrder="1"/>
    </xf>
    <xf numFmtId="0" fontId="15" fillId="0" borderId="19" xfId="0" applyNumberFormat="1" applyFont="1" applyFill="1" applyBorder="1" applyAlignment="1">
      <alignment vertical="center" wrapText="1" readingOrder="1"/>
    </xf>
    <xf numFmtId="0" fontId="4" fillId="0" borderId="7" xfId="0" applyFont="1" applyFill="1" applyBorder="1" applyAlignment="1">
      <alignment horizontal="left" vertical="center"/>
    </xf>
    <xf numFmtId="0" fontId="23" fillId="0" borderId="0" xfId="0" applyFont="1"/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5" fillId="0" borderId="8" xfId="0" applyFont="1" applyBorder="1" applyAlignment="1">
      <alignment horizontal="center"/>
    </xf>
    <xf numFmtId="0" fontId="49" fillId="0" borderId="8" xfId="0" applyFont="1" applyBorder="1" applyAlignment="1">
      <alignment horizontal="center"/>
    </xf>
    <xf numFmtId="171" fontId="5" fillId="0" borderId="8" xfId="2" applyNumberFormat="1" applyFont="1" applyFill="1" applyBorder="1" applyAlignment="1">
      <alignment horizontal="center"/>
    </xf>
    <xf numFmtId="174" fontId="50" fillId="0" borderId="0" xfId="0" applyNumberFormat="1" applyFont="1" applyFill="1" applyBorder="1" applyAlignment="1">
      <alignment horizontal="right" vertical="center" wrapText="1" readingOrder="1"/>
    </xf>
    <xf numFmtId="171" fontId="5" fillId="0" borderId="8" xfId="2" applyNumberFormat="1" applyFont="1" applyBorder="1" applyAlignment="1">
      <alignment horizontal="center"/>
    </xf>
    <xf numFmtId="171" fontId="49" fillId="0" borderId="8" xfId="2" applyNumberFormat="1" applyFont="1" applyBorder="1" applyAlignment="1">
      <alignment horizontal="center"/>
    </xf>
    <xf numFmtId="164" fontId="49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74" fontId="50" fillId="0" borderId="19" xfId="0" applyNumberFormat="1" applyFont="1" applyFill="1" applyBorder="1" applyAlignment="1">
      <alignment horizontal="right" vertical="center" wrapText="1" readingOrder="1"/>
    </xf>
    <xf numFmtId="0" fontId="7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166" fontId="29" fillId="0" borderId="0" xfId="5" applyFont="1" applyFill="1" applyBorder="1" applyAlignment="1" applyProtection="1">
      <alignment horizontal="center" vertical="center"/>
      <protection locked="0"/>
    </xf>
    <xf numFmtId="1" fontId="4" fillId="0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textRotation="90" wrapText="1"/>
    </xf>
    <xf numFmtId="0" fontId="12" fillId="0" borderId="6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/>
    </xf>
    <xf numFmtId="49" fontId="4" fillId="6" borderId="7" xfId="0" applyNumberFormat="1" applyFont="1" applyFill="1" applyBorder="1" applyAlignment="1">
      <alignment horizontal="center"/>
    </xf>
    <xf numFmtId="169" fontId="32" fillId="0" borderId="0" xfId="0" applyNumberFormat="1" applyFont="1" applyFill="1" applyBorder="1" applyAlignment="1">
      <alignment horizontal="center"/>
    </xf>
    <xf numFmtId="169" fontId="10" fillId="0" borderId="0" xfId="0" applyNumberFormat="1" applyFont="1" applyFill="1" applyBorder="1" applyAlignment="1">
      <alignment horizontal="center"/>
    </xf>
    <xf numFmtId="169" fontId="33" fillId="0" borderId="0" xfId="0" applyNumberFormat="1" applyFont="1" applyFill="1" applyBorder="1" applyAlignment="1">
      <alignment horizontal="center"/>
    </xf>
    <xf numFmtId="169" fontId="34" fillId="0" borderId="0" xfId="0" applyNumberFormat="1" applyFont="1" applyFill="1" applyBorder="1" applyAlignment="1">
      <alignment horizontal="center"/>
    </xf>
    <xf numFmtId="169" fontId="34" fillId="0" borderId="0" xfId="0" applyNumberFormat="1" applyFont="1" applyFill="1" applyBorder="1" applyAlignment="1">
      <alignment horizontal="center" vertical="top"/>
    </xf>
    <xf numFmtId="169" fontId="33" fillId="0" borderId="7" xfId="0" applyNumberFormat="1" applyFont="1" applyFill="1" applyBorder="1" applyAlignment="1">
      <alignment horizontal="center"/>
    </xf>
    <xf numFmtId="0" fontId="29" fillId="2" borderId="0" xfId="0" applyFont="1" applyFill="1" applyAlignment="1">
      <alignment vertical="center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 wrapText="1"/>
    </xf>
    <xf numFmtId="0" fontId="38" fillId="0" borderId="0" xfId="9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8" xfId="8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horizontal="left" vertical="center" wrapText="1"/>
    </xf>
    <xf numFmtId="165" fontId="5" fillId="0" borderId="7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horizontal="left" vertical="center" wrapText="1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/>
    </xf>
    <xf numFmtId="1" fontId="2" fillId="2" borderId="7" xfId="10" applyNumberFormat="1" applyFont="1" applyFill="1" applyBorder="1" applyAlignment="1">
      <alignment vertical="center"/>
    </xf>
    <xf numFmtId="1" fontId="22" fillId="2" borderId="7" xfId="10" applyNumberFormat="1" applyFont="1" applyFill="1" applyBorder="1" applyAlignment="1">
      <alignment horizontal="center"/>
    </xf>
    <xf numFmtId="0" fontId="2" fillId="2" borderId="7" xfId="3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textRotation="90" wrapText="1"/>
    </xf>
    <xf numFmtId="1" fontId="53" fillId="0" borderId="0" xfId="3" applyNumberFormat="1" applyFont="1" applyFill="1" applyAlignment="1">
      <alignment vertical="center"/>
    </xf>
    <xf numFmtId="1" fontId="53" fillId="0" borderId="0" xfId="3" applyNumberFormat="1" applyFont="1" applyFill="1" applyAlignment="1">
      <alignment horizontal="center" vertical="center"/>
    </xf>
    <xf numFmtId="1" fontId="54" fillId="0" borderId="8" xfId="3" applyNumberFormat="1" applyFont="1" applyFill="1" applyBorder="1" applyAlignment="1">
      <alignment horizontal="center" vertical="center" textRotation="90" wrapText="1"/>
    </xf>
    <xf numFmtId="1" fontId="9" fillId="0" borderId="8" xfId="3" applyNumberFormat="1" applyFont="1" applyFill="1" applyBorder="1" applyAlignment="1">
      <alignment horizontal="center" vertical="center" textRotation="90" wrapText="1"/>
    </xf>
    <xf numFmtId="0" fontId="54" fillId="0" borderId="8" xfId="0" applyNumberFormat="1" applyFont="1" applyFill="1" applyBorder="1" applyAlignment="1">
      <alignment horizontal="left" vertical="center" wrapText="1"/>
    </xf>
    <xf numFmtId="165" fontId="55" fillId="0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vertical="center"/>
    </xf>
    <xf numFmtId="1" fontId="53" fillId="0" borderId="8" xfId="3" applyNumberFormat="1" applyFont="1" applyFill="1" applyBorder="1" applyAlignment="1">
      <alignment vertical="center"/>
    </xf>
    <xf numFmtId="1" fontId="56" fillId="0" borderId="8" xfId="3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1" fontId="54" fillId="0" borderId="8" xfId="3" applyNumberFormat="1" applyFont="1" applyFill="1" applyBorder="1" applyAlignment="1">
      <alignment horizontal="center" vertical="center"/>
    </xf>
    <xf numFmtId="165" fontId="57" fillId="0" borderId="8" xfId="0" applyNumberFormat="1" applyFont="1" applyBorder="1" applyAlignment="1"/>
    <xf numFmtId="165" fontId="0" fillId="0" borderId="0" xfId="0" applyNumberFormat="1"/>
    <xf numFmtId="0" fontId="58" fillId="0" borderId="0" xfId="0" applyFont="1" applyAlignment="1">
      <alignment horizontal="center" vertical="center"/>
    </xf>
    <xf numFmtId="0" fontId="59" fillId="0" borderId="0" xfId="0" applyFont="1"/>
    <xf numFmtId="0" fontId="58" fillId="0" borderId="8" xfId="0" applyFont="1" applyBorder="1" applyAlignment="1">
      <alignment horizontal="center" vertical="center" wrapText="1"/>
    </xf>
    <xf numFmtId="1" fontId="58" fillId="0" borderId="8" xfId="0" applyNumberFormat="1" applyFont="1" applyBorder="1" applyAlignment="1">
      <alignment horizontal="center" vertical="center"/>
    </xf>
    <xf numFmtId="164" fontId="58" fillId="0" borderId="8" xfId="0" applyNumberFormat="1" applyFont="1" applyBorder="1" applyAlignment="1">
      <alignment horizontal="center" vertical="center"/>
    </xf>
    <xf numFmtId="0" fontId="54" fillId="0" borderId="0" xfId="0" applyFont="1"/>
    <xf numFmtId="0" fontId="61" fillId="2" borderId="8" xfId="0" applyFont="1" applyFill="1" applyBorder="1" applyAlignment="1">
      <alignment horizontal="center" vertical="center"/>
    </xf>
    <xf numFmtId="164" fontId="61" fillId="2" borderId="8" xfId="0" applyNumberFormat="1" applyFont="1" applyFill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164" fontId="61" fillId="0" borderId="8" xfId="0" applyNumberFormat="1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6" fillId="0" borderId="0" xfId="0" applyFont="1" applyBorder="1"/>
    <xf numFmtId="0" fontId="58" fillId="0" borderId="8" xfId="0" applyFont="1" applyBorder="1" applyAlignment="1">
      <alignment horizontal="left" vertical="center" wrapText="1"/>
    </xf>
    <xf numFmtId="0" fontId="54" fillId="0" borderId="0" xfId="0" applyFont="1" applyBorder="1"/>
    <xf numFmtId="164" fontId="58" fillId="2" borderId="8" xfId="0" applyNumberFormat="1" applyFont="1" applyFill="1" applyBorder="1" applyAlignment="1">
      <alignment horizontal="center" vertical="center"/>
    </xf>
    <xf numFmtId="0" fontId="61" fillId="0" borderId="8" xfId="0" applyNumberFormat="1" applyFont="1" applyBorder="1" applyAlignment="1">
      <alignment horizontal="center" vertical="center"/>
    </xf>
    <xf numFmtId="164" fontId="61" fillId="0" borderId="8" xfId="2" applyNumberFormat="1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4" fillId="7" borderId="0" xfId="0" applyFont="1" applyFill="1" applyBorder="1"/>
    <xf numFmtId="0" fontId="54" fillId="7" borderId="0" xfId="0" applyFont="1" applyFill="1" applyBorder="1" applyAlignment="1">
      <alignment horizontal="right" wrapText="1"/>
    </xf>
    <xf numFmtId="0" fontId="54" fillId="7" borderId="0" xfId="0" applyFont="1" applyFill="1" applyBorder="1" applyAlignment="1">
      <alignment horizontal="right"/>
    </xf>
    <xf numFmtId="0" fontId="56" fillId="0" borderId="0" xfId="0" applyFont="1" applyBorder="1" applyAlignment="1">
      <alignment horizontal="right"/>
    </xf>
    <xf numFmtId="0" fontId="54" fillId="0" borderId="0" xfId="0" applyFont="1" applyBorder="1" applyAlignment="1">
      <alignment horizontal="right"/>
    </xf>
    <xf numFmtId="0" fontId="65" fillId="0" borderId="0" xfId="0" applyFont="1" applyFill="1" applyBorder="1"/>
    <xf numFmtId="0" fontId="65" fillId="0" borderId="8" xfId="0" applyFont="1" applyFill="1" applyBorder="1"/>
    <xf numFmtId="0" fontId="64" fillId="0" borderId="8" xfId="0" applyNumberFormat="1" applyFont="1" applyFill="1" applyBorder="1" applyAlignment="1">
      <alignment horizontal="center" vertical="center" wrapText="1" readingOrder="1"/>
    </xf>
    <xf numFmtId="0" fontId="66" fillId="0" borderId="8" xfId="0" applyNumberFormat="1" applyFont="1" applyFill="1" applyBorder="1" applyAlignment="1">
      <alignment horizontal="center" vertical="center" wrapText="1" readingOrder="1"/>
    </xf>
    <xf numFmtId="0" fontId="66" fillId="0" borderId="8" xfId="0" applyNumberFormat="1" applyFont="1" applyFill="1" applyBorder="1" applyAlignment="1">
      <alignment vertical="center" wrapText="1" readingOrder="1"/>
    </xf>
    <xf numFmtId="175" fontId="66" fillId="0" borderId="8" xfId="0" applyNumberFormat="1" applyFont="1" applyFill="1" applyBorder="1" applyAlignment="1">
      <alignment horizontal="right" vertical="center" wrapText="1" readingOrder="1"/>
    </xf>
    <xf numFmtId="0" fontId="66" fillId="0" borderId="8" xfId="0" applyNumberFormat="1" applyFont="1" applyFill="1" applyBorder="1" applyAlignment="1">
      <alignment horizontal="right" vertical="center" wrapText="1" readingOrder="1"/>
    </xf>
    <xf numFmtId="176" fontId="66" fillId="0" borderId="8" xfId="0" applyNumberFormat="1" applyFont="1" applyFill="1" applyBorder="1" applyAlignment="1">
      <alignment horizontal="right" vertical="center" wrapText="1" readingOrder="1"/>
    </xf>
    <xf numFmtId="175" fontId="64" fillId="0" borderId="8" xfId="0" applyNumberFormat="1" applyFont="1" applyFill="1" applyBorder="1" applyAlignment="1">
      <alignment horizontal="right" vertical="center" wrapText="1" readingOrder="1"/>
    </xf>
    <xf numFmtId="176" fontId="64" fillId="0" borderId="8" xfId="0" applyNumberFormat="1" applyFont="1" applyFill="1" applyBorder="1" applyAlignment="1">
      <alignment horizontal="right" vertical="center" wrapText="1" readingOrder="1"/>
    </xf>
    <xf numFmtId="0" fontId="19" fillId="0" borderId="2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/>
    </xf>
    <xf numFmtId="49" fontId="19" fillId="0" borderId="8" xfId="0" applyNumberFormat="1" applyFont="1" applyBorder="1"/>
    <xf numFmtId="177" fontId="19" fillId="0" borderId="8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2" fontId="19" fillId="0" borderId="0" xfId="0" applyNumberFormat="1" applyFont="1"/>
    <xf numFmtId="1" fontId="19" fillId="2" borderId="8" xfId="0" applyNumberFormat="1" applyFont="1" applyFill="1" applyBorder="1" applyAlignment="1">
      <alignment horizontal="center"/>
    </xf>
    <xf numFmtId="177" fontId="19" fillId="2" borderId="8" xfId="0" applyNumberFormat="1" applyFont="1" applyFill="1" applyBorder="1" applyAlignment="1">
      <alignment horizontal="center"/>
    </xf>
    <xf numFmtId="0" fontId="19" fillId="0" borderId="8" xfId="0" applyFont="1" applyBorder="1"/>
    <xf numFmtId="0" fontId="26" fillId="0" borderId="8" xfId="0" applyFont="1" applyBorder="1" applyAlignment="1">
      <alignment vertical="center"/>
    </xf>
    <xf numFmtId="177" fontId="26" fillId="0" borderId="8" xfId="0" applyNumberFormat="1" applyFont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16" fontId="5" fillId="0" borderId="8" xfId="0" applyNumberFormat="1" applyFont="1" applyFill="1" applyBorder="1" applyAlignment="1">
      <alignment horizontal="center" vertical="center" textRotation="90" wrapText="1"/>
    </xf>
    <xf numFmtId="0" fontId="5" fillId="0" borderId="8" xfId="0" applyFont="1" applyBorder="1" applyAlignment="1">
      <alignment vertical="center" textRotation="90" wrapText="1"/>
    </xf>
    <xf numFmtId="0" fontId="5" fillId="0" borderId="8" xfId="0" applyNumberFormat="1" applyFont="1" applyFill="1" applyBorder="1" applyAlignment="1">
      <alignment horizontal="left" vertical="center" wrapText="1"/>
    </xf>
    <xf numFmtId="165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textRotation="90" wrapText="1"/>
    </xf>
    <xf numFmtId="172" fontId="9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5" fillId="0" borderId="7" xfId="0" applyNumberFormat="1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textRotation="90" wrapText="1"/>
    </xf>
    <xf numFmtId="0" fontId="5" fillId="0" borderId="16" xfId="0" applyNumberFormat="1" applyFont="1" applyFill="1" applyBorder="1" applyAlignment="1">
      <alignment horizontal="center" vertical="center" textRotation="90" wrapText="1"/>
    </xf>
    <xf numFmtId="0" fontId="5" fillId="0" borderId="8" xfId="0" applyNumberFormat="1" applyFont="1" applyFill="1" applyBorder="1" applyAlignment="1">
      <alignment horizontal="center" vertical="center" textRotation="90" wrapText="1"/>
    </xf>
    <xf numFmtId="172" fontId="9" fillId="0" borderId="6" xfId="0" applyNumberFormat="1" applyFont="1" applyBorder="1" applyAlignment="1">
      <alignment horizontal="center" vertical="center" wrapText="1"/>
    </xf>
    <xf numFmtId="1" fontId="53" fillId="0" borderId="7" xfId="3" applyNumberFormat="1" applyFont="1" applyFill="1" applyBorder="1" applyAlignment="1">
      <alignment horizontal="center" vertical="center"/>
    </xf>
    <xf numFmtId="1" fontId="54" fillId="0" borderId="8" xfId="3" applyNumberFormat="1" applyFont="1" applyFill="1" applyBorder="1" applyAlignment="1">
      <alignment horizontal="center" vertical="center" wrapText="1"/>
    </xf>
    <xf numFmtId="1" fontId="54" fillId="0" borderId="8" xfId="3" applyNumberFormat="1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0" fillId="0" borderId="13" xfId="0" applyNumberFormat="1" applyBorder="1" applyAlignment="1">
      <alignment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textRotation="255" wrapText="1"/>
    </xf>
    <xf numFmtId="0" fontId="18" fillId="0" borderId="0" xfId="0" applyFont="1" applyBorder="1" applyAlignment="1">
      <alignment horizontal="center" vertical="center" textRotation="255" wrapText="1"/>
    </xf>
    <xf numFmtId="0" fontId="18" fillId="0" borderId="7" xfId="0" applyFont="1" applyBorder="1" applyAlignment="1">
      <alignment horizontal="center" vertical="center" textRotation="255" wrapText="1"/>
    </xf>
    <xf numFmtId="0" fontId="19" fillId="0" borderId="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4" fontId="18" fillId="0" borderId="2" xfId="0" applyNumberFormat="1" applyFont="1" applyFill="1" applyBorder="1" applyAlignment="1">
      <alignment horizontal="center" vertical="center"/>
    </xf>
    <xf numFmtId="14" fontId="18" fillId="0" borderId="4" xfId="0" applyNumberFormat="1" applyFont="1" applyFill="1" applyBorder="1" applyAlignment="1">
      <alignment horizontal="center" vertical="center"/>
    </xf>
    <xf numFmtId="14" fontId="18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1" fontId="2" fillId="2" borderId="0" xfId="10" applyNumberFormat="1" applyFont="1" applyFill="1" applyAlignment="1">
      <alignment horizontal="center"/>
    </xf>
    <xf numFmtId="1" fontId="2" fillId="2" borderId="1" xfId="10" applyNumberFormat="1" applyFont="1" applyFill="1" applyBorder="1" applyAlignment="1">
      <alignment horizontal="center" vertical="center" wrapText="1"/>
    </xf>
    <xf numFmtId="1" fontId="2" fillId="2" borderId="5" xfId="10" applyNumberFormat="1" applyFont="1" applyFill="1" applyBorder="1" applyAlignment="1">
      <alignment horizontal="center" vertical="center" wrapText="1"/>
    </xf>
    <xf numFmtId="1" fontId="2" fillId="2" borderId="16" xfId="1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60" fillId="0" borderId="0" xfId="0" applyFont="1" applyAlignment="1">
      <alignment horizontal="center" vertical="top" wrapText="1"/>
    </xf>
    <xf numFmtId="0" fontId="58" fillId="0" borderId="3" xfId="0" applyFont="1" applyBorder="1" applyAlignment="1">
      <alignment horizontal="center" vertical="center"/>
    </xf>
    <xf numFmtId="0" fontId="56" fillId="0" borderId="0" xfId="0" applyFont="1" applyAlignment="1">
      <alignment horizontal="center" wrapText="1"/>
    </xf>
    <xf numFmtId="0" fontId="58" fillId="0" borderId="1" xfId="0" applyFont="1" applyBorder="1" applyAlignment="1">
      <alignment horizontal="center" vertical="center" textRotation="90"/>
    </xf>
    <xf numFmtId="0" fontId="58" fillId="0" borderId="5" xfId="0" applyFont="1" applyBorder="1" applyAlignment="1">
      <alignment horizontal="center" vertical="center" textRotation="90"/>
    </xf>
    <xf numFmtId="0" fontId="58" fillId="0" borderId="16" xfId="0" applyFont="1" applyBorder="1" applyAlignment="1">
      <alignment horizontal="center" vertical="center" textRotation="90"/>
    </xf>
    <xf numFmtId="0" fontId="61" fillId="0" borderId="2" xfId="0" applyFont="1" applyBorder="1" applyAlignment="1">
      <alignment horizontal="left" vertical="center"/>
    </xf>
    <xf numFmtId="0" fontId="61" fillId="0" borderId="4" xfId="0" applyFont="1" applyBorder="1" applyAlignment="1">
      <alignment horizontal="left" vertical="center"/>
    </xf>
    <xf numFmtId="0" fontId="56" fillId="0" borderId="0" xfId="0" applyFont="1" applyAlignment="1">
      <alignment horizontal="center"/>
    </xf>
    <xf numFmtId="0" fontId="58" fillId="0" borderId="2" xfId="0" applyFont="1" applyBorder="1" applyAlignment="1">
      <alignment horizontal="left" vertical="center"/>
    </xf>
    <xf numFmtId="0" fontId="58" fillId="0" borderId="4" xfId="0" applyFont="1" applyBorder="1" applyAlignment="1">
      <alignment horizontal="left" vertical="center"/>
    </xf>
    <xf numFmtId="0" fontId="58" fillId="0" borderId="2" xfId="0" applyFont="1" applyBorder="1" applyAlignment="1">
      <alignment horizontal="left" vertical="center" wrapText="1"/>
    </xf>
    <xf numFmtId="0" fontId="58" fillId="0" borderId="4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center" wrapText="1"/>
    </xf>
    <xf numFmtId="0" fontId="54" fillId="0" borderId="0" xfId="0" applyFont="1" applyBorder="1" applyAlignment="1">
      <alignment horizontal="center" textRotation="90" wrapText="1"/>
    </xf>
    <xf numFmtId="0" fontId="61" fillId="0" borderId="2" xfId="0" applyFont="1" applyBorder="1" applyAlignment="1">
      <alignment horizontal="left" vertical="center" wrapText="1"/>
    </xf>
    <xf numFmtId="0" fontId="61" fillId="0" borderId="4" xfId="0" applyFont="1" applyBorder="1" applyAlignment="1">
      <alignment horizontal="left" vertical="center" wrapText="1"/>
    </xf>
    <xf numFmtId="0" fontId="56" fillId="0" borderId="0" xfId="0" applyFont="1" applyBorder="1" applyAlignment="1">
      <alignment wrapText="1"/>
    </xf>
    <xf numFmtId="0" fontId="58" fillId="0" borderId="1" xfId="0" applyFont="1" applyBorder="1" applyAlignment="1">
      <alignment horizontal="center" vertical="center" textRotation="90" wrapText="1"/>
    </xf>
    <xf numFmtId="0" fontId="58" fillId="0" borderId="5" xfId="0" applyFont="1" applyBorder="1" applyAlignment="1">
      <alignment horizontal="center" vertical="center" textRotation="90" wrapText="1"/>
    </xf>
    <xf numFmtId="0" fontId="58" fillId="0" borderId="16" xfId="0" applyFont="1" applyBorder="1" applyAlignment="1">
      <alignment horizontal="center" vertical="center" textRotation="90" wrapText="1"/>
    </xf>
    <xf numFmtId="0" fontId="56" fillId="0" borderId="0" xfId="0" applyFont="1" applyBorder="1" applyAlignment="1">
      <alignment horizontal="center" wrapText="1"/>
    </xf>
    <xf numFmtId="0" fontId="54" fillId="0" borderId="0" xfId="0" applyFont="1" applyBorder="1"/>
    <xf numFmtId="0" fontId="54" fillId="0" borderId="0" xfId="0" applyFont="1" applyBorder="1" applyAlignment="1">
      <alignment wrapText="1"/>
    </xf>
    <xf numFmtId="0" fontId="54" fillId="0" borderId="0" xfId="0" applyFont="1" applyBorder="1" applyAlignment="1">
      <alignment horizontal="center"/>
    </xf>
    <xf numFmtId="0" fontId="54" fillId="0" borderId="0" xfId="0" applyFont="1" applyBorder="1" applyAlignment="1">
      <alignment horizontal="left" wrapText="1"/>
    </xf>
    <xf numFmtId="0" fontId="23" fillId="0" borderId="4" xfId="0" applyFont="1" applyBorder="1" applyAlignment="1">
      <alignment horizontal="left" vertical="center" wrapText="1"/>
    </xf>
    <xf numFmtId="0" fontId="56" fillId="0" borderId="0" xfId="0" applyFont="1" applyBorder="1" applyAlignment="1">
      <alignment horizontal="center"/>
    </xf>
    <xf numFmtId="0" fontId="56" fillId="0" borderId="0" xfId="0" applyFont="1" applyBorder="1"/>
    <xf numFmtId="0" fontId="54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 wrapText="1"/>
    </xf>
    <xf numFmtId="0" fontId="62" fillId="0" borderId="0" xfId="0" applyFont="1" applyBorder="1" applyAlignment="1">
      <alignment wrapText="1"/>
    </xf>
    <xf numFmtId="0" fontId="63" fillId="0" borderId="0" xfId="0" applyFont="1" applyBorder="1" applyAlignment="1">
      <alignment horizontal="center" vertical="center" textRotation="90" wrapText="1"/>
    </xf>
    <xf numFmtId="0" fontId="56" fillId="0" borderId="0" xfId="0" applyFont="1" applyBorder="1" applyAlignment="1">
      <alignment horizontal="left" vertical="center" wrapText="1"/>
    </xf>
    <xf numFmtId="0" fontId="56" fillId="0" borderId="0" xfId="0" applyFont="1" applyBorder="1" applyAlignment="1">
      <alignment horizontal="left"/>
    </xf>
    <xf numFmtId="0" fontId="25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/>
    <xf numFmtId="0" fontId="5" fillId="0" borderId="1" xfId="0" applyFont="1" applyBorder="1" applyAlignment="1"/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5" fontId="66" fillId="0" borderId="8" xfId="0" applyNumberFormat="1" applyFont="1" applyFill="1" applyBorder="1" applyAlignment="1">
      <alignment horizontal="right" vertical="center" wrapText="1" readingOrder="1"/>
    </xf>
    <xf numFmtId="0" fontId="65" fillId="0" borderId="8" xfId="0" applyNumberFormat="1" applyFont="1" applyFill="1" applyBorder="1" applyAlignment="1">
      <alignment vertical="top" wrapText="1"/>
    </xf>
    <xf numFmtId="0" fontId="64" fillId="0" borderId="0" xfId="0" applyNumberFormat="1" applyFont="1" applyFill="1" applyBorder="1" applyAlignment="1">
      <alignment horizontal="center" vertical="center" readingOrder="1"/>
    </xf>
    <xf numFmtId="0" fontId="64" fillId="0" borderId="8" xfId="0" applyNumberFormat="1" applyFont="1" applyFill="1" applyBorder="1" applyAlignment="1">
      <alignment horizontal="center" vertical="center" wrapText="1" readingOrder="1"/>
    </xf>
    <xf numFmtId="175" fontId="64" fillId="0" borderId="8" xfId="0" applyNumberFormat="1" applyFont="1" applyFill="1" applyBorder="1" applyAlignment="1">
      <alignment horizontal="right" vertical="center" wrapText="1" readingOrder="1"/>
    </xf>
    <xf numFmtId="166" fontId="29" fillId="0" borderId="0" xfId="5" applyFont="1" applyFill="1" applyBorder="1" applyAlignment="1" applyProtection="1">
      <alignment horizontal="center" vertical="center"/>
      <protection locked="0"/>
    </xf>
    <xf numFmtId="2" fontId="30" fillId="6" borderId="6" xfId="6" applyNumberFormat="1" applyFont="1" applyFill="1" applyBorder="1" applyAlignment="1">
      <alignment horizontal="center" vertical="center"/>
    </xf>
    <xf numFmtId="2" fontId="30" fillId="6" borderId="7" xfId="6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1" xfId="0" applyFont="1" applyBorder="1" applyAlignment="1">
      <alignment horizontal="center" vertical="center" textRotation="90" wrapText="1"/>
    </xf>
    <xf numFmtId="0" fontId="43" fillId="0" borderId="8" xfId="0" applyFont="1" applyFill="1" applyBorder="1" applyAlignment="1">
      <alignment horizontal="center" vertical="center" textRotation="90" wrapText="1"/>
    </xf>
    <xf numFmtId="0" fontId="43" fillId="0" borderId="1" xfId="0" applyFont="1" applyFill="1" applyBorder="1" applyAlignment="1">
      <alignment horizontal="center" vertical="center" textRotation="90" wrapText="1"/>
    </xf>
    <xf numFmtId="0" fontId="4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26" fillId="0" borderId="0" xfId="0" applyFont="1" applyAlignment="1">
      <alignment horizontal="center" vertical="center"/>
    </xf>
    <xf numFmtId="0" fontId="19" fillId="0" borderId="0" xfId="0" applyFont="1" applyAlignment="1"/>
    <xf numFmtId="14" fontId="19" fillId="0" borderId="7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0" fillId="0" borderId="0" xfId="0" applyNumberFormat="1" applyFont="1" applyFill="1" applyBorder="1" applyAlignment="1">
      <alignment vertical="center" wrapText="1" readingOrder="1"/>
    </xf>
    <xf numFmtId="0" fontId="51" fillId="0" borderId="0" xfId="0" applyNumberFormat="1" applyFont="1" applyFill="1" applyBorder="1" applyAlignment="1">
      <alignment vertical="top" wrapText="1"/>
    </xf>
    <xf numFmtId="0" fontId="4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wrapText="1"/>
    </xf>
    <xf numFmtId="0" fontId="0" fillId="0" borderId="8" xfId="0" applyBorder="1" applyAlignment="1"/>
    <xf numFmtId="0" fontId="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textRotation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7" fillId="4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164" fontId="4" fillId="0" borderId="1" xfId="0" applyNumberFormat="1" applyFont="1" applyFill="1" applyBorder="1" applyAlignment="1">
      <alignment horizontal="center" vertical="center" textRotation="90" wrapText="1"/>
    </xf>
    <xf numFmtId="164" fontId="4" fillId="0" borderId="5" xfId="0" applyNumberFormat="1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textRotation="90"/>
    </xf>
    <xf numFmtId="0" fontId="4" fillId="0" borderId="1" xfId="0" applyFont="1" applyFill="1" applyBorder="1" applyAlignment="1">
      <alignment horizontal="center" textRotation="90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</cellXfs>
  <cellStyles count="11">
    <cellStyle name="Comma" xfId="2" builtinId="3"/>
    <cellStyle name="Comma 3" xfId="8"/>
    <cellStyle name="Normal" xfId="0" builtinId="0"/>
    <cellStyle name="Normal 2" xfId="3"/>
    <cellStyle name="Normal 2 2" xfId="7"/>
    <cellStyle name="Normal 3" xfId="10"/>
    <cellStyle name="Normal 5" xfId="4"/>
    <cellStyle name="Normal_AR-00-01" xfId="5"/>
    <cellStyle name="Normal_Sheet1" xfId="9"/>
    <cellStyle name="Normal_UB2000-12" xfId="6"/>
    <cellStyle name="RowLevel_3" xfId="1" builtinId="1" iLevel="2"/>
  </cellStyles>
  <dxfs count="29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  <dxf>
      <numFmt numFmtId="178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L34" sqref="L34"/>
    </sheetView>
  </sheetViews>
  <sheetFormatPr defaultRowHeight="10.5"/>
  <cols>
    <col min="1" max="1" width="27" style="29" customWidth="1"/>
    <col min="2" max="2" width="4.7109375" style="5" customWidth="1"/>
    <col min="3" max="3" width="8.85546875" style="5" customWidth="1"/>
    <col min="4" max="4" width="9.5703125" style="5" customWidth="1"/>
    <col min="5" max="5" width="8.85546875" style="5" customWidth="1"/>
    <col min="6" max="6" width="5.85546875" style="5" customWidth="1"/>
    <col min="7" max="7" width="5.5703125" style="5" customWidth="1"/>
    <col min="8" max="8" width="8.85546875" style="2" customWidth="1"/>
    <col min="9" max="256" width="9.140625" style="2"/>
    <col min="257" max="257" width="27" style="2" customWidth="1"/>
    <col min="258" max="258" width="4.7109375" style="2" customWidth="1"/>
    <col min="259" max="259" width="8.85546875" style="2" customWidth="1"/>
    <col min="260" max="260" width="9.5703125" style="2" customWidth="1"/>
    <col min="261" max="261" width="8.85546875" style="2" customWidth="1"/>
    <col min="262" max="262" width="5.85546875" style="2" customWidth="1"/>
    <col min="263" max="263" width="5.5703125" style="2" customWidth="1"/>
    <col min="264" max="264" width="8.85546875" style="2" customWidth="1"/>
    <col min="265" max="512" width="9.140625" style="2"/>
    <col min="513" max="513" width="27" style="2" customWidth="1"/>
    <col min="514" max="514" width="4.7109375" style="2" customWidth="1"/>
    <col min="515" max="515" width="8.85546875" style="2" customWidth="1"/>
    <col min="516" max="516" width="9.5703125" style="2" customWidth="1"/>
    <col min="517" max="517" width="8.85546875" style="2" customWidth="1"/>
    <col min="518" max="518" width="5.85546875" style="2" customWidth="1"/>
    <col min="519" max="519" width="5.5703125" style="2" customWidth="1"/>
    <col min="520" max="520" width="8.85546875" style="2" customWidth="1"/>
    <col min="521" max="768" width="9.140625" style="2"/>
    <col min="769" max="769" width="27" style="2" customWidth="1"/>
    <col min="770" max="770" width="4.7109375" style="2" customWidth="1"/>
    <col min="771" max="771" width="8.85546875" style="2" customWidth="1"/>
    <col min="772" max="772" width="9.5703125" style="2" customWidth="1"/>
    <col min="773" max="773" width="8.85546875" style="2" customWidth="1"/>
    <col min="774" max="774" width="5.85546875" style="2" customWidth="1"/>
    <col min="775" max="775" width="5.5703125" style="2" customWidth="1"/>
    <col min="776" max="776" width="8.85546875" style="2" customWidth="1"/>
    <col min="777" max="1024" width="9.140625" style="2"/>
    <col min="1025" max="1025" width="27" style="2" customWidth="1"/>
    <col min="1026" max="1026" width="4.7109375" style="2" customWidth="1"/>
    <col min="1027" max="1027" width="8.85546875" style="2" customWidth="1"/>
    <col min="1028" max="1028" width="9.5703125" style="2" customWidth="1"/>
    <col min="1029" max="1029" width="8.85546875" style="2" customWidth="1"/>
    <col min="1030" max="1030" width="5.85546875" style="2" customWidth="1"/>
    <col min="1031" max="1031" width="5.5703125" style="2" customWidth="1"/>
    <col min="1032" max="1032" width="8.85546875" style="2" customWidth="1"/>
    <col min="1033" max="1280" width="9.140625" style="2"/>
    <col min="1281" max="1281" width="27" style="2" customWidth="1"/>
    <col min="1282" max="1282" width="4.7109375" style="2" customWidth="1"/>
    <col min="1283" max="1283" width="8.85546875" style="2" customWidth="1"/>
    <col min="1284" max="1284" width="9.5703125" style="2" customWidth="1"/>
    <col min="1285" max="1285" width="8.85546875" style="2" customWidth="1"/>
    <col min="1286" max="1286" width="5.85546875" style="2" customWidth="1"/>
    <col min="1287" max="1287" width="5.5703125" style="2" customWidth="1"/>
    <col min="1288" max="1288" width="8.85546875" style="2" customWidth="1"/>
    <col min="1289" max="1536" width="9.140625" style="2"/>
    <col min="1537" max="1537" width="27" style="2" customWidth="1"/>
    <col min="1538" max="1538" width="4.7109375" style="2" customWidth="1"/>
    <col min="1539" max="1539" width="8.85546875" style="2" customWidth="1"/>
    <col min="1540" max="1540" width="9.5703125" style="2" customWidth="1"/>
    <col min="1541" max="1541" width="8.85546875" style="2" customWidth="1"/>
    <col min="1542" max="1542" width="5.85546875" style="2" customWidth="1"/>
    <col min="1543" max="1543" width="5.5703125" style="2" customWidth="1"/>
    <col min="1544" max="1544" width="8.85546875" style="2" customWidth="1"/>
    <col min="1545" max="1792" width="9.140625" style="2"/>
    <col min="1793" max="1793" width="27" style="2" customWidth="1"/>
    <col min="1794" max="1794" width="4.7109375" style="2" customWidth="1"/>
    <col min="1795" max="1795" width="8.85546875" style="2" customWidth="1"/>
    <col min="1796" max="1796" width="9.5703125" style="2" customWidth="1"/>
    <col min="1797" max="1797" width="8.85546875" style="2" customWidth="1"/>
    <col min="1798" max="1798" width="5.85546875" style="2" customWidth="1"/>
    <col min="1799" max="1799" width="5.5703125" style="2" customWidth="1"/>
    <col min="1800" max="1800" width="8.85546875" style="2" customWidth="1"/>
    <col min="1801" max="2048" width="9.140625" style="2"/>
    <col min="2049" max="2049" width="27" style="2" customWidth="1"/>
    <col min="2050" max="2050" width="4.7109375" style="2" customWidth="1"/>
    <col min="2051" max="2051" width="8.85546875" style="2" customWidth="1"/>
    <col min="2052" max="2052" width="9.5703125" style="2" customWidth="1"/>
    <col min="2053" max="2053" width="8.85546875" style="2" customWidth="1"/>
    <col min="2054" max="2054" width="5.85546875" style="2" customWidth="1"/>
    <col min="2055" max="2055" width="5.5703125" style="2" customWidth="1"/>
    <col min="2056" max="2056" width="8.85546875" style="2" customWidth="1"/>
    <col min="2057" max="2304" width="9.140625" style="2"/>
    <col min="2305" max="2305" width="27" style="2" customWidth="1"/>
    <col min="2306" max="2306" width="4.7109375" style="2" customWidth="1"/>
    <col min="2307" max="2307" width="8.85546875" style="2" customWidth="1"/>
    <col min="2308" max="2308" width="9.5703125" style="2" customWidth="1"/>
    <col min="2309" max="2309" width="8.85546875" style="2" customWidth="1"/>
    <col min="2310" max="2310" width="5.85546875" style="2" customWidth="1"/>
    <col min="2311" max="2311" width="5.5703125" style="2" customWidth="1"/>
    <col min="2312" max="2312" width="8.85546875" style="2" customWidth="1"/>
    <col min="2313" max="2560" width="9.140625" style="2"/>
    <col min="2561" max="2561" width="27" style="2" customWidth="1"/>
    <col min="2562" max="2562" width="4.7109375" style="2" customWidth="1"/>
    <col min="2563" max="2563" width="8.85546875" style="2" customWidth="1"/>
    <col min="2564" max="2564" width="9.5703125" style="2" customWidth="1"/>
    <col min="2565" max="2565" width="8.85546875" style="2" customWidth="1"/>
    <col min="2566" max="2566" width="5.85546875" style="2" customWidth="1"/>
    <col min="2567" max="2567" width="5.5703125" style="2" customWidth="1"/>
    <col min="2568" max="2568" width="8.85546875" style="2" customWidth="1"/>
    <col min="2569" max="2816" width="9.140625" style="2"/>
    <col min="2817" max="2817" width="27" style="2" customWidth="1"/>
    <col min="2818" max="2818" width="4.7109375" style="2" customWidth="1"/>
    <col min="2819" max="2819" width="8.85546875" style="2" customWidth="1"/>
    <col min="2820" max="2820" width="9.5703125" style="2" customWidth="1"/>
    <col min="2821" max="2821" width="8.85546875" style="2" customWidth="1"/>
    <col min="2822" max="2822" width="5.85546875" style="2" customWidth="1"/>
    <col min="2823" max="2823" width="5.5703125" style="2" customWidth="1"/>
    <col min="2824" max="2824" width="8.85546875" style="2" customWidth="1"/>
    <col min="2825" max="3072" width="9.140625" style="2"/>
    <col min="3073" max="3073" width="27" style="2" customWidth="1"/>
    <col min="3074" max="3074" width="4.7109375" style="2" customWidth="1"/>
    <col min="3075" max="3075" width="8.85546875" style="2" customWidth="1"/>
    <col min="3076" max="3076" width="9.5703125" style="2" customWidth="1"/>
    <col min="3077" max="3077" width="8.85546875" style="2" customWidth="1"/>
    <col min="3078" max="3078" width="5.85546875" style="2" customWidth="1"/>
    <col min="3079" max="3079" width="5.5703125" style="2" customWidth="1"/>
    <col min="3080" max="3080" width="8.85546875" style="2" customWidth="1"/>
    <col min="3081" max="3328" width="9.140625" style="2"/>
    <col min="3329" max="3329" width="27" style="2" customWidth="1"/>
    <col min="3330" max="3330" width="4.7109375" style="2" customWidth="1"/>
    <col min="3331" max="3331" width="8.85546875" style="2" customWidth="1"/>
    <col min="3332" max="3332" width="9.5703125" style="2" customWidth="1"/>
    <col min="3333" max="3333" width="8.85546875" style="2" customWidth="1"/>
    <col min="3334" max="3334" width="5.85546875" style="2" customWidth="1"/>
    <col min="3335" max="3335" width="5.5703125" style="2" customWidth="1"/>
    <col min="3336" max="3336" width="8.85546875" style="2" customWidth="1"/>
    <col min="3337" max="3584" width="9.140625" style="2"/>
    <col min="3585" max="3585" width="27" style="2" customWidth="1"/>
    <col min="3586" max="3586" width="4.7109375" style="2" customWidth="1"/>
    <col min="3587" max="3587" width="8.85546875" style="2" customWidth="1"/>
    <col min="3588" max="3588" width="9.5703125" style="2" customWidth="1"/>
    <col min="3589" max="3589" width="8.85546875" style="2" customWidth="1"/>
    <col min="3590" max="3590" width="5.85546875" style="2" customWidth="1"/>
    <col min="3591" max="3591" width="5.5703125" style="2" customWidth="1"/>
    <col min="3592" max="3592" width="8.85546875" style="2" customWidth="1"/>
    <col min="3593" max="3840" width="9.140625" style="2"/>
    <col min="3841" max="3841" width="27" style="2" customWidth="1"/>
    <col min="3842" max="3842" width="4.7109375" style="2" customWidth="1"/>
    <col min="3843" max="3843" width="8.85546875" style="2" customWidth="1"/>
    <col min="3844" max="3844" width="9.5703125" style="2" customWidth="1"/>
    <col min="3845" max="3845" width="8.85546875" style="2" customWidth="1"/>
    <col min="3846" max="3846" width="5.85546875" style="2" customWidth="1"/>
    <col min="3847" max="3847" width="5.5703125" style="2" customWidth="1"/>
    <col min="3848" max="3848" width="8.85546875" style="2" customWidth="1"/>
    <col min="3849" max="4096" width="9.140625" style="2"/>
    <col min="4097" max="4097" width="27" style="2" customWidth="1"/>
    <col min="4098" max="4098" width="4.7109375" style="2" customWidth="1"/>
    <col min="4099" max="4099" width="8.85546875" style="2" customWidth="1"/>
    <col min="4100" max="4100" width="9.5703125" style="2" customWidth="1"/>
    <col min="4101" max="4101" width="8.85546875" style="2" customWidth="1"/>
    <col min="4102" max="4102" width="5.85546875" style="2" customWidth="1"/>
    <col min="4103" max="4103" width="5.5703125" style="2" customWidth="1"/>
    <col min="4104" max="4104" width="8.85546875" style="2" customWidth="1"/>
    <col min="4105" max="4352" width="9.140625" style="2"/>
    <col min="4353" max="4353" width="27" style="2" customWidth="1"/>
    <col min="4354" max="4354" width="4.7109375" style="2" customWidth="1"/>
    <col min="4355" max="4355" width="8.85546875" style="2" customWidth="1"/>
    <col min="4356" max="4356" width="9.5703125" style="2" customWidth="1"/>
    <col min="4357" max="4357" width="8.85546875" style="2" customWidth="1"/>
    <col min="4358" max="4358" width="5.85546875" style="2" customWidth="1"/>
    <col min="4359" max="4359" width="5.5703125" style="2" customWidth="1"/>
    <col min="4360" max="4360" width="8.85546875" style="2" customWidth="1"/>
    <col min="4361" max="4608" width="9.140625" style="2"/>
    <col min="4609" max="4609" width="27" style="2" customWidth="1"/>
    <col min="4610" max="4610" width="4.7109375" style="2" customWidth="1"/>
    <col min="4611" max="4611" width="8.85546875" style="2" customWidth="1"/>
    <col min="4612" max="4612" width="9.5703125" style="2" customWidth="1"/>
    <col min="4613" max="4613" width="8.85546875" style="2" customWidth="1"/>
    <col min="4614" max="4614" width="5.85546875" style="2" customWidth="1"/>
    <col min="4615" max="4615" width="5.5703125" style="2" customWidth="1"/>
    <col min="4616" max="4616" width="8.85546875" style="2" customWidth="1"/>
    <col min="4617" max="4864" width="9.140625" style="2"/>
    <col min="4865" max="4865" width="27" style="2" customWidth="1"/>
    <col min="4866" max="4866" width="4.7109375" style="2" customWidth="1"/>
    <col min="4867" max="4867" width="8.85546875" style="2" customWidth="1"/>
    <col min="4868" max="4868" width="9.5703125" style="2" customWidth="1"/>
    <col min="4869" max="4869" width="8.85546875" style="2" customWidth="1"/>
    <col min="4870" max="4870" width="5.85546875" style="2" customWidth="1"/>
    <col min="4871" max="4871" width="5.5703125" style="2" customWidth="1"/>
    <col min="4872" max="4872" width="8.85546875" style="2" customWidth="1"/>
    <col min="4873" max="5120" width="9.140625" style="2"/>
    <col min="5121" max="5121" width="27" style="2" customWidth="1"/>
    <col min="5122" max="5122" width="4.7109375" style="2" customWidth="1"/>
    <col min="5123" max="5123" width="8.85546875" style="2" customWidth="1"/>
    <col min="5124" max="5124" width="9.5703125" style="2" customWidth="1"/>
    <col min="5125" max="5125" width="8.85546875" style="2" customWidth="1"/>
    <col min="5126" max="5126" width="5.85546875" style="2" customWidth="1"/>
    <col min="5127" max="5127" width="5.5703125" style="2" customWidth="1"/>
    <col min="5128" max="5128" width="8.85546875" style="2" customWidth="1"/>
    <col min="5129" max="5376" width="9.140625" style="2"/>
    <col min="5377" max="5377" width="27" style="2" customWidth="1"/>
    <col min="5378" max="5378" width="4.7109375" style="2" customWidth="1"/>
    <col min="5379" max="5379" width="8.85546875" style="2" customWidth="1"/>
    <col min="5380" max="5380" width="9.5703125" style="2" customWidth="1"/>
    <col min="5381" max="5381" width="8.85546875" style="2" customWidth="1"/>
    <col min="5382" max="5382" width="5.85546875" style="2" customWidth="1"/>
    <col min="5383" max="5383" width="5.5703125" style="2" customWidth="1"/>
    <col min="5384" max="5384" width="8.85546875" style="2" customWidth="1"/>
    <col min="5385" max="5632" width="9.140625" style="2"/>
    <col min="5633" max="5633" width="27" style="2" customWidth="1"/>
    <col min="5634" max="5634" width="4.7109375" style="2" customWidth="1"/>
    <col min="5635" max="5635" width="8.85546875" style="2" customWidth="1"/>
    <col min="5636" max="5636" width="9.5703125" style="2" customWidth="1"/>
    <col min="5637" max="5637" width="8.85546875" style="2" customWidth="1"/>
    <col min="5638" max="5638" width="5.85546875" style="2" customWidth="1"/>
    <col min="5639" max="5639" width="5.5703125" style="2" customWidth="1"/>
    <col min="5640" max="5640" width="8.85546875" style="2" customWidth="1"/>
    <col min="5641" max="5888" width="9.140625" style="2"/>
    <col min="5889" max="5889" width="27" style="2" customWidth="1"/>
    <col min="5890" max="5890" width="4.7109375" style="2" customWidth="1"/>
    <col min="5891" max="5891" width="8.85546875" style="2" customWidth="1"/>
    <col min="5892" max="5892" width="9.5703125" style="2" customWidth="1"/>
    <col min="5893" max="5893" width="8.85546875" style="2" customWidth="1"/>
    <col min="5894" max="5894" width="5.85546875" style="2" customWidth="1"/>
    <col min="5895" max="5895" width="5.5703125" style="2" customWidth="1"/>
    <col min="5896" max="5896" width="8.85546875" style="2" customWidth="1"/>
    <col min="5897" max="6144" width="9.140625" style="2"/>
    <col min="6145" max="6145" width="27" style="2" customWidth="1"/>
    <col min="6146" max="6146" width="4.7109375" style="2" customWidth="1"/>
    <col min="6147" max="6147" width="8.85546875" style="2" customWidth="1"/>
    <col min="6148" max="6148" width="9.5703125" style="2" customWidth="1"/>
    <col min="6149" max="6149" width="8.85546875" style="2" customWidth="1"/>
    <col min="6150" max="6150" width="5.85546875" style="2" customWidth="1"/>
    <col min="6151" max="6151" width="5.5703125" style="2" customWidth="1"/>
    <col min="6152" max="6152" width="8.85546875" style="2" customWidth="1"/>
    <col min="6153" max="6400" width="9.140625" style="2"/>
    <col min="6401" max="6401" width="27" style="2" customWidth="1"/>
    <col min="6402" max="6402" width="4.7109375" style="2" customWidth="1"/>
    <col min="6403" max="6403" width="8.85546875" style="2" customWidth="1"/>
    <col min="6404" max="6404" width="9.5703125" style="2" customWidth="1"/>
    <col min="6405" max="6405" width="8.85546875" style="2" customWidth="1"/>
    <col min="6406" max="6406" width="5.85546875" style="2" customWidth="1"/>
    <col min="6407" max="6407" width="5.5703125" style="2" customWidth="1"/>
    <col min="6408" max="6408" width="8.85546875" style="2" customWidth="1"/>
    <col min="6409" max="6656" width="9.140625" style="2"/>
    <col min="6657" max="6657" width="27" style="2" customWidth="1"/>
    <col min="6658" max="6658" width="4.7109375" style="2" customWidth="1"/>
    <col min="6659" max="6659" width="8.85546875" style="2" customWidth="1"/>
    <col min="6660" max="6660" width="9.5703125" style="2" customWidth="1"/>
    <col min="6661" max="6661" width="8.85546875" style="2" customWidth="1"/>
    <col min="6662" max="6662" width="5.85546875" style="2" customWidth="1"/>
    <col min="6663" max="6663" width="5.5703125" style="2" customWidth="1"/>
    <col min="6664" max="6664" width="8.85546875" style="2" customWidth="1"/>
    <col min="6665" max="6912" width="9.140625" style="2"/>
    <col min="6913" max="6913" width="27" style="2" customWidth="1"/>
    <col min="6914" max="6914" width="4.7109375" style="2" customWidth="1"/>
    <col min="6915" max="6915" width="8.85546875" style="2" customWidth="1"/>
    <col min="6916" max="6916" width="9.5703125" style="2" customWidth="1"/>
    <col min="6917" max="6917" width="8.85546875" style="2" customWidth="1"/>
    <col min="6918" max="6918" width="5.85546875" style="2" customWidth="1"/>
    <col min="6919" max="6919" width="5.5703125" style="2" customWidth="1"/>
    <col min="6920" max="6920" width="8.85546875" style="2" customWidth="1"/>
    <col min="6921" max="7168" width="9.140625" style="2"/>
    <col min="7169" max="7169" width="27" style="2" customWidth="1"/>
    <col min="7170" max="7170" width="4.7109375" style="2" customWidth="1"/>
    <col min="7171" max="7171" width="8.85546875" style="2" customWidth="1"/>
    <col min="7172" max="7172" width="9.5703125" style="2" customWidth="1"/>
    <col min="7173" max="7173" width="8.85546875" style="2" customWidth="1"/>
    <col min="7174" max="7174" width="5.85546875" style="2" customWidth="1"/>
    <col min="7175" max="7175" width="5.5703125" style="2" customWidth="1"/>
    <col min="7176" max="7176" width="8.85546875" style="2" customWidth="1"/>
    <col min="7177" max="7424" width="9.140625" style="2"/>
    <col min="7425" max="7425" width="27" style="2" customWidth="1"/>
    <col min="7426" max="7426" width="4.7109375" style="2" customWidth="1"/>
    <col min="7427" max="7427" width="8.85546875" style="2" customWidth="1"/>
    <col min="7428" max="7428" width="9.5703125" style="2" customWidth="1"/>
    <col min="7429" max="7429" width="8.85546875" style="2" customWidth="1"/>
    <col min="7430" max="7430" width="5.85546875" style="2" customWidth="1"/>
    <col min="7431" max="7431" width="5.5703125" style="2" customWidth="1"/>
    <col min="7432" max="7432" width="8.85546875" style="2" customWidth="1"/>
    <col min="7433" max="7680" width="9.140625" style="2"/>
    <col min="7681" max="7681" width="27" style="2" customWidth="1"/>
    <col min="7682" max="7682" width="4.7109375" style="2" customWidth="1"/>
    <col min="7683" max="7683" width="8.85546875" style="2" customWidth="1"/>
    <col min="7684" max="7684" width="9.5703125" style="2" customWidth="1"/>
    <col min="7685" max="7685" width="8.85546875" style="2" customWidth="1"/>
    <col min="7686" max="7686" width="5.85546875" style="2" customWidth="1"/>
    <col min="7687" max="7687" width="5.5703125" style="2" customWidth="1"/>
    <col min="7688" max="7688" width="8.85546875" style="2" customWidth="1"/>
    <col min="7689" max="7936" width="9.140625" style="2"/>
    <col min="7937" max="7937" width="27" style="2" customWidth="1"/>
    <col min="7938" max="7938" width="4.7109375" style="2" customWidth="1"/>
    <col min="7939" max="7939" width="8.85546875" style="2" customWidth="1"/>
    <col min="7940" max="7940" width="9.5703125" style="2" customWidth="1"/>
    <col min="7941" max="7941" width="8.85546875" style="2" customWidth="1"/>
    <col min="7942" max="7942" width="5.85546875" style="2" customWidth="1"/>
    <col min="7943" max="7943" width="5.5703125" style="2" customWidth="1"/>
    <col min="7944" max="7944" width="8.85546875" style="2" customWidth="1"/>
    <col min="7945" max="8192" width="9.140625" style="2"/>
    <col min="8193" max="8193" width="27" style="2" customWidth="1"/>
    <col min="8194" max="8194" width="4.7109375" style="2" customWidth="1"/>
    <col min="8195" max="8195" width="8.85546875" style="2" customWidth="1"/>
    <col min="8196" max="8196" width="9.5703125" style="2" customWidth="1"/>
    <col min="8197" max="8197" width="8.85546875" style="2" customWidth="1"/>
    <col min="8198" max="8198" width="5.85546875" style="2" customWidth="1"/>
    <col min="8199" max="8199" width="5.5703125" style="2" customWidth="1"/>
    <col min="8200" max="8200" width="8.85546875" style="2" customWidth="1"/>
    <col min="8201" max="8448" width="9.140625" style="2"/>
    <col min="8449" max="8449" width="27" style="2" customWidth="1"/>
    <col min="8450" max="8450" width="4.7109375" style="2" customWidth="1"/>
    <col min="8451" max="8451" width="8.85546875" style="2" customWidth="1"/>
    <col min="8452" max="8452" width="9.5703125" style="2" customWidth="1"/>
    <col min="8453" max="8453" width="8.85546875" style="2" customWidth="1"/>
    <col min="8454" max="8454" width="5.85546875" style="2" customWidth="1"/>
    <col min="8455" max="8455" width="5.5703125" style="2" customWidth="1"/>
    <col min="8456" max="8456" width="8.85546875" style="2" customWidth="1"/>
    <col min="8457" max="8704" width="9.140625" style="2"/>
    <col min="8705" max="8705" width="27" style="2" customWidth="1"/>
    <col min="8706" max="8706" width="4.7109375" style="2" customWidth="1"/>
    <col min="8707" max="8707" width="8.85546875" style="2" customWidth="1"/>
    <col min="8708" max="8708" width="9.5703125" style="2" customWidth="1"/>
    <col min="8709" max="8709" width="8.85546875" style="2" customWidth="1"/>
    <col min="8710" max="8710" width="5.85546875" style="2" customWidth="1"/>
    <col min="8711" max="8711" width="5.5703125" style="2" customWidth="1"/>
    <col min="8712" max="8712" width="8.85546875" style="2" customWidth="1"/>
    <col min="8713" max="8960" width="9.140625" style="2"/>
    <col min="8961" max="8961" width="27" style="2" customWidth="1"/>
    <col min="8962" max="8962" width="4.7109375" style="2" customWidth="1"/>
    <col min="8963" max="8963" width="8.85546875" style="2" customWidth="1"/>
    <col min="8964" max="8964" width="9.5703125" style="2" customWidth="1"/>
    <col min="8965" max="8965" width="8.85546875" style="2" customWidth="1"/>
    <col min="8966" max="8966" width="5.85546875" style="2" customWidth="1"/>
    <col min="8967" max="8967" width="5.5703125" style="2" customWidth="1"/>
    <col min="8968" max="8968" width="8.85546875" style="2" customWidth="1"/>
    <col min="8969" max="9216" width="9.140625" style="2"/>
    <col min="9217" max="9217" width="27" style="2" customWidth="1"/>
    <col min="9218" max="9218" width="4.7109375" style="2" customWidth="1"/>
    <col min="9219" max="9219" width="8.85546875" style="2" customWidth="1"/>
    <col min="9220" max="9220" width="9.5703125" style="2" customWidth="1"/>
    <col min="9221" max="9221" width="8.85546875" style="2" customWidth="1"/>
    <col min="9222" max="9222" width="5.85546875" style="2" customWidth="1"/>
    <col min="9223" max="9223" width="5.5703125" style="2" customWidth="1"/>
    <col min="9224" max="9224" width="8.85546875" style="2" customWidth="1"/>
    <col min="9225" max="9472" width="9.140625" style="2"/>
    <col min="9473" max="9473" width="27" style="2" customWidth="1"/>
    <col min="9474" max="9474" width="4.7109375" style="2" customWidth="1"/>
    <col min="9475" max="9475" width="8.85546875" style="2" customWidth="1"/>
    <col min="9476" max="9476" width="9.5703125" style="2" customWidth="1"/>
    <col min="9477" max="9477" width="8.85546875" style="2" customWidth="1"/>
    <col min="9478" max="9478" width="5.85546875" style="2" customWidth="1"/>
    <col min="9479" max="9479" width="5.5703125" style="2" customWidth="1"/>
    <col min="9480" max="9480" width="8.85546875" style="2" customWidth="1"/>
    <col min="9481" max="9728" width="9.140625" style="2"/>
    <col min="9729" max="9729" width="27" style="2" customWidth="1"/>
    <col min="9730" max="9730" width="4.7109375" style="2" customWidth="1"/>
    <col min="9731" max="9731" width="8.85546875" style="2" customWidth="1"/>
    <col min="9732" max="9732" width="9.5703125" style="2" customWidth="1"/>
    <col min="9733" max="9733" width="8.85546875" style="2" customWidth="1"/>
    <col min="9734" max="9734" width="5.85546875" style="2" customWidth="1"/>
    <col min="9735" max="9735" width="5.5703125" style="2" customWidth="1"/>
    <col min="9736" max="9736" width="8.85546875" style="2" customWidth="1"/>
    <col min="9737" max="9984" width="9.140625" style="2"/>
    <col min="9985" max="9985" width="27" style="2" customWidth="1"/>
    <col min="9986" max="9986" width="4.7109375" style="2" customWidth="1"/>
    <col min="9987" max="9987" width="8.85546875" style="2" customWidth="1"/>
    <col min="9988" max="9988" width="9.5703125" style="2" customWidth="1"/>
    <col min="9989" max="9989" width="8.85546875" style="2" customWidth="1"/>
    <col min="9990" max="9990" width="5.85546875" style="2" customWidth="1"/>
    <col min="9991" max="9991" width="5.5703125" style="2" customWidth="1"/>
    <col min="9992" max="9992" width="8.85546875" style="2" customWidth="1"/>
    <col min="9993" max="10240" width="9.140625" style="2"/>
    <col min="10241" max="10241" width="27" style="2" customWidth="1"/>
    <col min="10242" max="10242" width="4.7109375" style="2" customWidth="1"/>
    <col min="10243" max="10243" width="8.85546875" style="2" customWidth="1"/>
    <col min="10244" max="10244" width="9.5703125" style="2" customWidth="1"/>
    <col min="10245" max="10245" width="8.85546875" style="2" customWidth="1"/>
    <col min="10246" max="10246" width="5.85546875" style="2" customWidth="1"/>
    <col min="10247" max="10247" width="5.5703125" style="2" customWidth="1"/>
    <col min="10248" max="10248" width="8.85546875" style="2" customWidth="1"/>
    <col min="10249" max="10496" width="9.140625" style="2"/>
    <col min="10497" max="10497" width="27" style="2" customWidth="1"/>
    <col min="10498" max="10498" width="4.7109375" style="2" customWidth="1"/>
    <col min="10499" max="10499" width="8.85546875" style="2" customWidth="1"/>
    <col min="10500" max="10500" width="9.5703125" style="2" customWidth="1"/>
    <col min="10501" max="10501" width="8.85546875" style="2" customWidth="1"/>
    <col min="10502" max="10502" width="5.85546875" style="2" customWidth="1"/>
    <col min="10503" max="10503" width="5.5703125" style="2" customWidth="1"/>
    <col min="10504" max="10504" width="8.85546875" style="2" customWidth="1"/>
    <col min="10505" max="10752" width="9.140625" style="2"/>
    <col min="10753" max="10753" width="27" style="2" customWidth="1"/>
    <col min="10754" max="10754" width="4.7109375" style="2" customWidth="1"/>
    <col min="10755" max="10755" width="8.85546875" style="2" customWidth="1"/>
    <col min="10756" max="10756" width="9.5703125" style="2" customWidth="1"/>
    <col min="10757" max="10757" width="8.85546875" style="2" customWidth="1"/>
    <col min="10758" max="10758" width="5.85546875" style="2" customWidth="1"/>
    <col min="10759" max="10759" width="5.5703125" style="2" customWidth="1"/>
    <col min="10760" max="10760" width="8.85546875" style="2" customWidth="1"/>
    <col min="10761" max="11008" width="9.140625" style="2"/>
    <col min="11009" max="11009" width="27" style="2" customWidth="1"/>
    <col min="11010" max="11010" width="4.7109375" style="2" customWidth="1"/>
    <col min="11011" max="11011" width="8.85546875" style="2" customWidth="1"/>
    <col min="11012" max="11012" width="9.5703125" style="2" customWidth="1"/>
    <col min="11013" max="11013" width="8.85546875" style="2" customWidth="1"/>
    <col min="11014" max="11014" width="5.85546875" style="2" customWidth="1"/>
    <col min="11015" max="11015" width="5.5703125" style="2" customWidth="1"/>
    <col min="11016" max="11016" width="8.85546875" style="2" customWidth="1"/>
    <col min="11017" max="11264" width="9.140625" style="2"/>
    <col min="11265" max="11265" width="27" style="2" customWidth="1"/>
    <col min="11266" max="11266" width="4.7109375" style="2" customWidth="1"/>
    <col min="11267" max="11267" width="8.85546875" style="2" customWidth="1"/>
    <col min="11268" max="11268" width="9.5703125" style="2" customWidth="1"/>
    <col min="11269" max="11269" width="8.85546875" style="2" customWidth="1"/>
    <col min="11270" max="11270" width="5.85546875" style="2" customWidth="1"/>
    <col min="11271" max="11271" width="5.5703125" style="2" customWidth="1"/>
    <col min="11272" max="11272" width="8.85546875" style="2" customWidth="1"/>
    <col min="11273" max="11520" width="9.140625" style="2"/>
    <col min="11521" max="11521" width="27" style="2" customWidth="1"/>
    <col min="11522" max="11522" width="4.7109375" style="2" customWidth="1"/>
    <col min="11523" max="11523" width="8.85546875" style="2" customWidth="1"/>
    <col min="11524" max="11524" width="9.5703125" style="2" customWidth="1"/>
    <col min="11525" max="11525" width="8.85546875" style="2" customWidth="1"/>
    <col min="11526" max="11526" width="5.85546875" style="2" customWidth="1"/>
    <col min="11527" max="11527" width="5.5703125" style="2" customWidth="1"/>
    <col min="11528" max="11528" width="8.85546875" style="2" customWidth="1"/>
    <col min="11529" max="11776" width="9.140625" style="2"/>
    <col min="11777" max="11777" width="27" style="2" customWidth="1"/>
    <col min="11778" max="11778" width="4.7109375" style="2" customWidth="1"/>
    <col min="11779" max="11779" width="8.85546875" style="2" customWidth="1"/>
    <col min="11780" max="11780" width="9.5703125" style="2" customWidth="1"/>
    <col min="11781" max="11781" width="8.85546875" style="2" customWidth="1"/>
    <col min="11782" max="11782" width="5.85546875" style="2" customWidth="1"/>
    <col min="11783" max="11783" width="5.5703125" style="2" customWidth="1"/>
    <col min="11784" max="11784" width="8.85546875" style="2" customWidth="1"/>
    <col min="11785" max="12032" width="9.140625" style="2"/>
    <col min="12033" max="12033" width="27" style="2" customWidth="1"/>
    <col min="12034" max="12034" width="4.7109375" style="2" customWidth="1"/>
    <col min="12035" max="12035" width="8.85546875" style="2" customWidth="1"/>
    <col min="12036" max="12036" width="9.5703125" style="2" customWidth="1"/>
    <col min="12037" max="12037" width="8.85546875" style="2" customWidth="1"/>
    <col min="12038" max="12038" width="5.85546875" style="2" customWidth="1"/>
    <col min="12039" max="12039" width="5.5703125" style="2" customWidth="1"/>
    <col min="12040" max="12040" width="8.85546875" style="2" customWidth="1"/>
    <col min="12041" max="12288" width="9.140625" style="2"/>
    <col min="12289" max="12289" width="27" style="2" customWidth="1"/>
    <col min="12290" max="12290" width="4.7109375" style="2" customWidth="1"/>
    <col min="12291" max="12291" width="8.85546875" style="2" customWidth="1"/>
    <col min="12292" max="12292" width="9.5703125" style="2" customWidth="1"/>
    <col min="12293" max="12293" width="8.85546875" style="2" customWidth="1"/>
    <col min="12294" max="12294" width="5.85546875" style="2" customWidth="1"/>
    <col min="12295" max="12295" width="5.5703125" style="2" customWidth="1"/>
    <col min="12296" max="12296" width="8.85546875" style="2" customWidth="1"/>
    <col min="12297" max="12544" width="9.140625" style="2"/>
    <col min="12545" max="12545" width="27" style="2" customWidth="1"/>
    <col min="12546" max="12546" width="4.7109375" style="2" customWidth="1"/>
    <col min="12547" max="12547" width="8.85546875" style="2" customWidth="1"/>
    <col min="12548" max="12548" width="9.5703125" style="2" customWidth="1"/>
    <col min="12549" max="12549" width="8.85546875" style="2" customWidth="1"/>
    <col min="12550" max="12550" width="5.85546875" style="2" customWidth="1"/>
    <col min="12551" max="12551" width="5.5703125" style="2" customWidth="1"/>
    <col min="12552" max="12552" width="8.85546875" style="2" customWidth="1"/>
    <col min="12553" max="12800" width="9.140625" style="2"/>
    <col min="12801" max="12801" width="27" style="2" customWidth="1"/>
    <col min="12802" max="12802" width="4.7109375" style="2" customWidth="1"/>
    <col min="12803" max="12803" width="8.85546875" style="2" customWidth="1"/>
    <col min="12804" max="12804" width="9.5703125" style="2" customWidth="1"/>
    <col min="12805" max="12805" width="8.85546875" style="2" customWidth="1"/>
    <col min="12806" max="12806" width="5.85546875" style="2" customWidth="1"/>
    <col min="12807" max="12807" width="5.5703125" style="2" customWidth="1"/>
    <col min="12808" max="12808" width="8.85546875" style="2" customWidth="1"/>
    <col min="12809" max="13056" width="9.140625" style="2"/>
    <col min="13057" max="13057" width="27" style="2" customWidth="1"/>
    <col min="13058" max="13058" width="4.7109375" style="2" customWidth="1"/>
    <col min="13059" max="13059" width="8.85546875" style="2" customWidth="1"/>
    <col min="13060" max="13060" width="9.5703125" style="2" customWidth="1"/>
    <col min="13061" max="13061" width="8.85546875" style="2" customWidth="1"/>
    <col min="13062" max="13062" width="5.85546875" style="2" customWidth="1"/>
    <col min="13063" max="13063" width="5.5703125" style="2" customWidth="1"/>
    <col min="13064" max="13064" width="8.85546875" style="2" customWidth="1"/>
    <col min="13065" max="13312" width="9.140625" style="2"/>
    <col min="13313" max="13313" width="27" style="2" customWidth="1"/>
    <col min="13314" max="13314" width="4.7109375" style="2" customWidth="1"/>
    <col min="13315" max="13315" width="8.85546875" style="2" customWidth="1"/>
    <col min="13316" max="13316" width="9.5703125" style="2" customWidth="1"/>
    <col min="13317" max="13317" width="8.85546875" style="2" customWidth="1"/>
    <col min="13318" max="13318" width="5.85546875" style="2" customWidth="1"/>
    <col min="13319" max="13319" width="5.5703125" style="2" customWidth="1"/>
    <col min="13320" max="13320" width="8.85546875" style="2" customWidth="1"/>
    <col min="13321" max="13568" width="9.140625" style="2"/>
    <col min="13569" max="13569" width="27" style="2" customWidth="1"/>
    <col min="13570" max="13570" width="4.7109375" style="2" customWidth="1"/>
    <col min="13571" max="13571" width="8.85546875" style="2" customWidth="1"/>
    <col min="13572" max="13572" width="9.5703125" style="2" customWidth="1"/>
    <col min="13573" max="13573" width="8.85546875" style="2" customWidth="1"/>
    <col min="13574" max="13574" width="5.85546875" style="2" customWidth="1"/>
    <col min="13575" max="13575" width="5.5703125" style="2" customWidth="1"/>
    <col min="13576" max="13576" width="8.85546875" style="2" customWidth="1"/>
    <col min="13577" max="13824" width="9.140625" style="2"/>
    <col min="13825" max="13825" width="27" style="2" customWidth="1"/>
    <col min="13826" max="13826" width="4.7109375" style="2" customWidth="1"/>
    <col min="13827" max="13827" width="8.85546875" style="2" customWidth="1"/>
    <col min="13828" max="13828" width="9.5703125" style="2" customWidth="1"/>
    <col min="13829" max="13829" width="8.85546875" style="2" customWidth="1"/>
    <col min="13830" max="13830" width="5.85546875" style="2" customWidth="1"/>
    <col min="13831" max="13831" width="5.5703125" style="2" customWidth="1"/>
    <col min="13832" max="13832" width="8.85546875" style="2" customWidth="1"/>
    <col min="13833" max="14080" width="9.140625" style="2"/>
    <col min="14081" max="14081" width="27" style="2" customWidth="1"/>
    <col min="14082" max="14082" width="4.7109375" style="2" customWidth="1"/>
    <col min="14083" max="14083" width="8.85546875" style="2" customWidth="1"/>
    <col min="14084" max="14084" width="9.5703125" style="2" customWidth="1"/>
    <col min="14085" max="14085" width="8.85546875" style="2" customWidth="1"/>
    <col min="14086" max="14086" width="5.85546875" style="2" customWidth="1"/>
    <col min="14087" max="14087" width="5.5703125" style="2" customWidth="1"/>
    <col min="14088" max="14088" width="8.85546875" style="2" customWidth="1"/>
    <col min="14089" max="14336" width="9.140625" style="2"/>
    <col min="14337" max="14337" width="27" style="2" customWidth="1"/>
    <col min="14338" max="14338" width="4.7109375" style="2" customWidth="1"/>
    <col min="14339" max="14339" width="8.85546875" style="2" customWidth="1"/>
    <col min="14340" max="14340" width="9.5703125" style="2" customWidth="1"/>
    <col min="14341" max="14341" width="8.85546875" style="2" customWidth="1"/>
    <col min="14342" max="14342" width="5.85546875" style="2" customWidth="1"/>
    <col min="14343" max="14343" width="5.5703125" style="2" customWidth="1"/>
    <col min="14344" max="14344" width="8.85546875" style="2" customWidth="1"/>
    <col min="14345" max="14592" width="9.140625" style="2"/>
    <col min="14593" max="14593" width="27" style="2" customWidth="1"/>
    <col min="14594" max="14594" width="4.7109375" style="2" customWidth="1"/>
    <col min="14595" max="14595" width="8.85546875" style="2" customWidth="1"/>
    <col min="14596" max="14596" width="9.5703125" style="2" customWidth="1"/>
    <col min="14597" max="14597" width="8.85546875" style="2" customWidth="1"/>
    <col min="14598" max="14598" width="5.85546875" style="2" customWidth="1"/>
    <col min="14599" max="14599" width="5.5703125" style="2" customWidth="1"/>
    <col min="14600" max="14600" width="8.85546875" style="2" customWidth="1"/>
    <col min="14601" max="14848" width="9.140625" style="2"/>
    <col min="14849" max="14849" width="27" style="2" customWidth="1"/>
    <col min="14850" max="14850" width="4.7109375" style="2" customWidth="1"/>
    <col min="14851" max="14851" width="8.85546875" style="2" customWidth="1"/>
    <col min="14852" max="14852" width="9.5703125" style="2" customWidth="1"/>
    <col min="14853" max="14853" width="8.85546875" style="2" customWidth="1"/>
    <col min="14854" max="14854" width="5.85546875" style="2" customWidth="1"/>
    <col min="14855" max="14855" width="5.5703125" style="2" customWidth="1"/>
    <col min="14856" max="14856" width="8.85546875" style="2" customWidth="1"/>
    <col min="14857" max="15104" width="9.140625" style="2"/>
    <col min="15105" max="15105" width="27" style="2" customWidth="1"/>
    <col min="15106" max="15106" width="4.7109375" style="2" customWidth="1"/>
    <col min="15107" max="15107" width="8.85546875" style="2" customWidth="1"/>
    <col min="15108" max="15108" width="9.5703125" style="2" customWidth="1"/>
    <col min="15109" max="15109" width="8.85546875" style="2" customWidth="1"/>
    <col min="15110" max="15110" width="5.85546875" style="2" customWidth="1"/>
    <col min="15111" max="15111" width="5.5703125" style="2" customWidth="1"/>
    <col min="15112" max="15112" width="8.85546875" style="2" customWidth="1"/>
    <col min="15113" max="15360" width="9.140625" style="2"/>
    <col min="15361" max="15361" width="27" style="2" customWidth="1"/>
    <col min="15362" max="15362" width="4.7109375" style="2" customWidth="1"/>
    <col min="15363" max="15363" width="8.85546875" style="2" customWidth="1"/>
    <col min="15364" max="15364" width="9.5703125" style="2" customWidth="1"/>
    <col min="15365" max="15365" width="8.85546875" style="2" customWidth="1"/>
    <col min="15366" max="15366" width="5.85546875" style="2" customWidth="1"/>
    <col min="15367" max="15367" width="5.5703125" style="2" customWidth="1"/>
    <col min="15368" max="15368" width="8.85546875" style="2" customWidth="1"/>
    <col min="15369" max="15616" width="9.140625" style="2"/>
    <col min="15617" max="15617" width="27" style="2" customWidth="1"/>
    <col min="15618" max="15618" width="4.7109375" style="2" customWidth="1"/>
    <col min="15619" max="15619" width="8.85546875" style="2" customWidth="1"/>
    <col min="15620" max="15620" width="9.5703125" style="2" customWidth="1"/>
    <col min="15621" max="15621" width="8.85546875" style="2" customWidth="1"/>
    <col min="15622" max="15622" width="5.85546875" style="2" customWidth="1"/>
    <col min="15623" max="15623" width="5.5703125" style="2" customWidth="1"/>
    <col min="15624" max="15624" width="8.85546875" style="2" customWidth="1"/>
    <col min="15625" max="15872" width="9.140625" style="2"/>
    <col min="15873" max="15873" width="27" style="2" customWidth="1"/>
    <col min="15874" max="15874" width="4.7109375" style="2" customWidth="1"/>
    <col min="15875" max="15875" width="8.85546875" style="2" customWidth="1"/>
    <col min="15876" max="15876" width="9.5703125" style="2" customWidth="1"/>
    <col min="15877" max="15877" width="8.85546875" style="2" customWidth="1"/>
    <col min="15878" max="15878" width="5.85546875" style="2" customWidth="1"/>
    <col min="15879" max="15879" width="5.5703125" style="2" customWidth="1"/>
    <col min="15880" max="15880" width="8.85546875" style="2" customWidth="1"/>
    <col min="15881" max="16128" width="9.140625" style="2"/>
    <col min="16129" max="16129" width="27" style="2" customWidth="1"/>
    <col min="16130" max="16130" width="4.7109375" style="2" customWidth="1"/>
    <col min="16131" max="16131" width="8.85546875" style="2" customWidth="1"/>
    <col min="16132" max="16132" width="9.5703125" style="2" customWidth="1"/>
    <col min="16133" max="16133" width="8.85546875" style="2" customWidth="1"/>
    <col min="16134" max="16134" width="5.85546875" style="2" customWidth="1"/>
    <col min="16135" max="16135" width="5.5703125" style="2" customWidth="1"/>
    <col min="16136" max="16136" width="8.85546875" style="2" customWidth="1"/>
    <col min="16137" max="16384" width="9.140625" style="2"/>
  </cols>
  <sheetData>
    <row r="1" spans="1:7" ht="14.25">
      <c r="A1" s="544" t="s">
        <v>0</v>
      </c>
      <c r="B1" s="544"/>
      <c r="C1" s="544"/>
      <c r="D1" s="544"/>
      <c r="E1" s="544"/>
      <c r="F1" s="544"/>
      <c r="G1" s="544"/>
    </row>
    <row r="2" spans="1:7">
      <c r="A2" s="3" t="s">
        <v>443</v>
      </c>
      <c r="B2" s="4"/>
      <c r="E2" s="6" t="s">
        <v>1</v>
      </c>
      <c r="F2" s="4"/>
    </row>
    <row r="3" spans="1:7" ht="12.75">
      <c r="A3" s="545" t="s">
        <v>2</v>
      </c>
      <c r="B3" s="547" t="s">
        <v>3</v>
      </c>
      <c r="C3" s="340" t="s">
        <v>4</v>
      </c>
      <c r="D3" s="549" t="s">
        <v>5</v>
      </c>
      <c r="E3" s="550"/>
      <c r="F3" s="551"/>
      <c r="G3" s="340" t="s">
        <v>6</v>
      </c>
    </row>
    <row r="4" spans="1:7" ht="12.75">
      <c r="A4" s="546"/>
      <c r="B4" s="548"/>
      <c r="C4" s="341" t="s">
        <v>7</v>
      </c>
      <c r="D4" s="340" t="s">
        <v>8</v>
      </c>
      <c r="E4" s="340" t="s">
        <v>9</v>
      </c>
      <c r="F4" s="340" t="s">
        <v>10</v>
      </c>
      <c r="G4" s="341" t="s">
        <v>10</v>
      </c>
    </row>
    <row r="5" spans="1:7" s="10" customFormat="1">
      <c r="A5" s="7" t="s">
        <v>11</v>
      </c>
      <c r="B5" s="8">
        <v>1</v>
      </c>
      <c r="C5" s="9">
        <v>19838151.899999999</v>
      </c>
      <c r="D5" s="9">
        <f>SUM(D6+D29+D30)</f>
        <v>22708642.300000001</v>
      </c>
      <c r="E5" s="9">
        <f>SUM(E6+E29+E30)</f>
        <v>20632151.670000002</v>
      </c>
      <c r="F5" s="9">
        <f t="shared" ref="F5:F11" si="0">(E5/D5)*100</f>
        <v>90.855945491730267</v>
      </c>
      <c r="G5" s="9">
        <f t="shared" ref="G5:G21" si="1">(E5/C5)*100</f>
        <v>104.00238779298793</v>
      </c>
    </row>
    <row r="6" spans="1:7">
      <c r="A6" s="11" t="s">
        <v>12</v>
      </c>
      <c r="B6" s="12">
        <v>2</v>
      </c>
      <c r="C6" s="13">
        <v>2089346.6</v>
      </c>
      <c r="D6" s="13">
        <f>D7+D26</f>
        <v>4358214.5</v>
      </c>
      <c r="E6" s="13">
        <f>E7+E26</f>
        <v>2904700.6700000004</v>
      </c>
      <c r="F6" s="13">
        <f t="shared" si="0"/>
        <v>66.648868934743817</v>
      </c>
      <c r="G6" s="13">
        <f t="shared" si="1"/>
        <v>139.02435670558441</v>
      </c>
    </row>
    <row r="7" spans="1:7">
      <c r="A7" s="11" t="s">
        <v>13</v>
      </c>
      <c r="B7" s="12">
        <v>3</v>
      </c>
      <c r="C7" s="13">
        <v>1852703.3</v>
      </c>
      <c r="D7" s="13">
        <f>SUM(D8+D16+D17+D18)</f>
        <v>1854906.3</v>
      </c>
      <c r="E7" s="13">
        <f>SUM(E8+E16+E17+E18)</f>
        <v>1795546.0700000003</v>
      </c>
      <c r="F7" s="13">
        <f t="shared" si="0"/>
        <v>96.799825953472705</v>
      </c>
      <c r="G7" s="13">
        <f t="shared" si="1"/>
        <v>96.914928040555665</v>
      </c>
    </row>
    <row r="8" spans="1:7" ht="21" customHeight="1">
      <c r="A8" s="11" t="s">
        <v>14</v>
      </c>
      <c r="B8" s="12">
        <v>4</v>
      </c>
      <c r="C8" s="13">
        <v>147033.20000000001</v>
      </c>
      <c r="D8" s="13">
        <f>SUM(D9:D15)</f>
        <v>1389905.5</v>
      </c>
      <c r="E8" s="13">
        <f>SUM(E9:E15)</f>
        <v>1396675.6</v>
      </c>
      <c r="F8" s="13">
        <f t="shared" si="0"/>
        <v>100.48709066911383</v>
      </c>
      <c r="G8" s="13">
        <f t="shared" si="1"/>
        <v>949.90491943316204</v>
      </c>
    </row>
    <row r="9" spans="1:7" ht="21">
      <c r="A9" s="14" t="s">
        <v>15</v>
      </c>
      <c r="B9" s="15"/>
      <c r="C9" s="16">
        <v>1548179.3</v>
      </c>
      <c r="D9" s="16">
        <v>1636800</v>
      </c>
      <c r="E9" s="16">
        <v>1567920.7</v>
      </c>
      <c r="F9" s="16">
        <f t="shared" si="0"/>
        <v>95.791831622678387</v>
      </c>
      <c r="G9" s="16">
        <f t="shared" si="1"/>
        <v>101.27513654264722</v>
      </c>
    </row>
    <row r="10" spans="1:7">
      <c r="A10" s="14" t="s">
        <v>526</v>
      </c>
      <c r="B10" s="15"/>
      <c r="C10" s="16">
        <v>0</v>
      </c>
      <c r="D10" s="16">
        <v>129300</v>
      </c>
      <c r="E10" s="16">
        <v>36679.199999999997</v>
      </c>
      <c r="F10" s="16">
        <f t="shared" si="0"/>
        <v>28.36751740139211</v>
      </c>
      <c r="G10" s="16">
        <v>0</v>
      </c>
    </row>
    <row r="11" spans="1:7" ht="21">
      <c r="A11" s="14" t="s">
        <v>16</v>
      </c>
      <c r="B11" s="15"/>
      <c r="C11" s="16">
        <v>-348233.7</v>
      </c>
      <c r="D11" s="16">
        <v>-430194.5</v>
      </c>
      <c r="E11" s="16">
        <v>-430194.4</v>
      </c>
      <c r="F11" s="16">
        <f t="shared" si="0"/>
        <v>99.999976754700498</v>
      </c>
      <c r="G11" s="16">
        <f t="shared" si="1"/>
        <v>123.53611956568247</v>
      </c>
    </row>
    <row r="12" spans="1:7">
      <c r="A12" s="17" t="s">
        <v>17</v>
      </c>
      <c r="B12" s="15">
        <v>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7" t="s">
        <v>18</v>
      </c>
      <c r="B13" s="15">
        <v>6</v>
      </c>
      <c r="C13" s="16">
        <v>58712.9</v>
      </c>
      <c r="D13" s="16">
        <v>54000</v>
      </c>
      <c r="E13" s="16">
        <v>60173.5</v>
      </c>
      <c r="F13" s="16">
        <f t="shared" ref="F13" si="2">(E13/D13)*100</f>
        <v>111.43240740740741</v>
      </c>
      <c r="G13" s="16">
        <f t="shared" ref="G13" si="3">(E13/C13)*100</f>
        <v>102.48769861478482</v>
      </c>
    </row>
    <row r="14" spans="1:7" ht="21">
      <c r="A14" s="17" t="s">
        <v>19</v>
      </c>
      <c r="B14" s="15">
        <v>7</v>
      </c>
      <c r="C14" s="16">
        <v>211644.7</v>
      </c>
      <c r="D14" s="16">
        <v>0</v>
      </c>
      <c r="E14" s="16">
        <v>162096.6</v>
      </c>
      <c r="F14" s="16">
        <v>0</v>
      </c>
      <c r="G14" s="16">
        <f t="shared" si="1"/>
        <v>76.589019238374505</v>
      </c>
    </row>
    <row r="15" spans="1:7">
      <c r="A15" s="17" t="s">
        <v>20</v>
      </c>
      <c r="B15" s="15">
        <v>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s="10" customFormat="1" ht="21">
      <c r="A16" s="18" t="s">
        <v>21</v>
      </c>
      <c r="B16" s="12">
        <v>9</v>
      </c>
      <c r="C16" s="13">
        <v>31486.7</v>
      </c>
      <c r="D16" s="13">
        <v>44583.6</v>
      </c>
      <c r="E16" s="13">
        <v>37612.300000000003</v>
      </c>
      <c r="F16" s="13">
        <f t="shared" ref="F16:F23" si="4">(E16/D16)*100</f>
        <v>84.36353277886937</v>
      </c>
      <c r="G16" s="13">
        <f>(E16/C16)*100</f>
        <v>119.45456335532145</v>
      </c>
    </row>
    <row r="17" spans="1:7">
      <c r="A17" s="18" t="s">
        <v>22</v>
      </c>
      <c r="B17" s="12">
        <v>12</v>
      </c>
      <c r="C17" s="13">
        <v>169578.3</v>
      </c>
      <c r="D17" s="13">
        <v>198150</v>
      </c>
      <c r="E17" s="13">
        <v>179259.1</v>
      </c>
      <c r="F17" s="13">
        <f t="shared" si="4"/>
        <v>90.466363865758268</v>
      </c>
      <c r="G17" s="13">
        <f t="shared" si="1"/>
        <v>105.70874929162517</v>
      </c>
    </row>
    <row r="18" spans="1:7">
      <c r="A18" s="18" t="s">
        <v>23</v>
      </c>
      <c r="B18" s="12">
        <v>13</v>
      </c>
      <c r="C18" s="19">
        <v>181335.1</v>
      </c>
      <c r="D18" s="19">
        <f>SUM(D19:D25)</f>
        <v>222267.2</v>
      </c>
      <c r="E18" s="19">
        <f>SUM(E19:E25)</f>
        <v>181999.07</v>
      </c>
      <c r="F18" s="13">
        <f t="shared" si="4"/>
        <v>81.883008379104069</v>
      </c>
      <c r="G18" s="13">
        <f t="shared" si="1"/>
        <v>100.36615635913842</v>
      </c>
    </row>
    <row r="19" spans="1:7">
      <c r="A19" s="20" t="s">
        <v>24</v>
      </c>
      <c r="B19" s="21">
        <v>14</v>
      </c>
      <c r="C19" s="22">
        <v>47734.400000000001</v>
      </c>
      <c r="D19" s="22">
        <v>40780</v>
      </c>
      <c r="E19" s="22">
        <v>43733.9</v>
      </c>
      <c r="F19" s="22">
        <f t="shared" si="4"/>
        <v>107.24350171652772</v>
      </c>
      <c r="G19" s="22">
        <f t="shared" si="1"/>
        <v>91.619251525105582</v>
      </c>
    </row>
    <row r="20" spans="1:7">
      <c r="A20" s="20" t="s">
        <v>25</v>
      </c>
      <c r="B20" s="21">
        <v>15</v>
      </c>
      <c r="C20" s="22">
        <v>13003.5</v>
      </c>
      <c r="D20" s="5">
        <v>16391.599999999999</v>
      </c>
      <c r="E20" s="5">
        <v>19300.599999999999</v>
      </c>
      <c r="F20" s="22">
        <f t="shared" si="4"/>
        <v>117.74689475097003</v>
      </c>
      <c r="G20" s="22">
        <f>(E20/C20)*100</f>
        <v>148.42619294805243</v>
      </c>
    </row>
    <row r="21" spans="1:7">
      <c r="A21" s="20" t="s">
        <v>26</v>
      </c>
      <c r="B21" s="21">
        <v>16</v>
      </c>
      <c r="C21" s="22">
        <v>58736.2</v>
      </c>
      <c r="D21" s="22">
        <v>103160.6</v>
      </c>
      <c r="E21" s="22">
        <v>68269.899999999994</v>
      </c>
      <c r="F21" s="22">
        <f t="shared" si="4"/>
        <v>66.178269610684694</v>
      </c>
      <c r="G21" s="22">
        <f t="shared" si="1"/>
        <v>116.23138711731436</v>
      </c>
    </row>
    <row r="22" spans="1:7">
      <c r="A22" s="20" t="s">
        <v>27</v>
      </c>
      <c r="B22" s="21">
        <v>17</v>
      </c>
      <c r="C22" s="22">
        <v>0</v>
      </c>
      <c r="D22" s="22">
        <v>15820</v>
      </c>
      <c r="E22" s="22">
        <v>6335.1</v>
      </c>
      <c r="F22" s="22">
        <f t="shared" si="4"/>
        <v>40.044879898862199</v>
      </c>
      <c r="G22" s="22">
        <v>0</v>
      </c>
    </row>
    <row r="23" spans="1:7">
      <c r="A23" s="20" t="s">
        <v>28</v>
      </c>
      <c r="B23" s="21">
        <v>18</v>
      </c>
      <c r="C23" s="22">
        <v>18400.8</v>
      </c>
      <c r="D23" s="22">
        <v>11630</v>
      </c>
      <c r="E23" s="22">
        <v>10082.969999999999</v>
      </c>
      <c r="F23" s="22">
        <f t="shared" si="4"/>
        <v>86.697936371453139</v>
      </c>
      <c r="G23" s="22">
        <f t="shared" ref="G23" si="5">(E23/C23)*100</f>
        <v>54.79636754923699</v>
      </c>
    </row>
    <row r="24" spans="1:7">
      <c r="A24" s="20" t="s">
        <v>29</v>
      </c>
      <c r="B24" s="21">
        <v>19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>
      <c r="A25" s="17" t="s">
        <v>30</v>
      </c>
      <c r="B25" s="15">
        <v>20</v>
      </c>
      <c r="C25" s="16">
        <v>43460.2</v>
      </c>
      <c r="D25" s="16">
        <v>34485</v>
      </c>
      <c r="E25" s="16">
        <v>34276.6</v>
      </c>
      <c r="F25" s="22">
        <f>(E25/D25)*100</f>
        <v>99.395679280846736</v>
      </c>
      <c r="G25" s="22">
        <f t="shared" ref="G25" si="6">(E25/C25)*100</f>
        <v>78.868942158572679</v>
      </c>
    </row>
    <row r="26" spans="1:7">
      <c r="A26" s="18" t="s">
        <v>31</v>
      </c>
      <c r="B26" s="12">
        <v>19</v>
      </c>
      <c r="C26" s="13">
        <v>236643.3</v>
      </c>
      <c r="D26" s="13">
        <f>SUM(D27:D28)</f>
        <v>2503308.1999999997</v>
      </c>
      <c r="E26" s="13">
        <f>SUM(E27:E28)</f>
        <v>1109154.6000000001</v>
      </c>
      <c r="F26" s="13">
        <f>(E26/D26)*100</f>
        <v>44.30755270166096</v>
      </c>
      <c r="G26" s="13">
        <v>101.6282658745757</v>
      </c>
    </row>
    <row r="27" spans="1:7" ht="21">
      <c r="A27" s="20" t="s">
        <v>32</v>
      </c>
      <c r="B27" s="21">
        <v>22</v>
      </c>
      <c r="C27" s="22">
        <v>137841.9</v>
      </c>
      <c r="D27" s="22">
        <v>2413913.4</v>
      </c>
      <c r="E27" s="22">
        <v>927521.3</v>
      </c>
      <c r="F27" s="22">
        <f>(E27/D27)*100</f>
        <v>38.4239674878146</v>
      </c>
      <c r="G27" s="22">
        <f>(E27/C27)*100</f>
        <v>672.88777940524619</v>
      </c>
    </row>
    <row r="28" spans="1:7">
      <c r="A28" s="17" t="s">
        <v>33</v>
      </c>
      <c r="B28" s="15">
        <v>23</v>
      </c>
      <c r="C28" s="22">
        <v>98801.4</v>
      </c>
      <c r="D28" s="16">
        <v>89394.8</v>
      </c>
      <c r="E28" s="16">
        <v>181633.3</v>
      </c>
      <c r="F28" s="22">
        <f>(E28/D28)*100</f>
        <v>203.18105751117511</v>
      </c>
      <c r="G28" s="22">
        <f>(E28/C28)*100</f>
        <v>183.83676749519745</v>
      </c>
    </row>
    <row r="29" spans="1:7" s="10" customFormat="1">
      <c r="A29" s="17" t="s">
        <v>34</v>
      </c>
      <c r="B29" s="15">
        <v>24</v>
      </c>
      <c r="C29" s="16">
        <v>0</v>
      </c>
      <c r="D29" s="16">
        <v>0</v>
      </c>
      <c r="E29" s="16">
        <v>0</v>
      </c>
      <c r="F29" s="22">
        <v>0</v>
      </c>
      <c r="G29" s="22">
        <v>0</v>
      </c>
    </row>
    <row r="30" spans="1:7">
      <c r="A30" s="18" t="s">
        <v>35</v>
      </c>
      <c r="B30" s="12">
        <v>26</v>
      </c>
      <c r="C30" s="13">
        <v>17748805.300000001</v>
      </c>
      <c r="D30" s="13">
        <f>SUM(D31:D34)</f>
        <v>18350427.800000001</v>
      </c>
      <c r="E30" s="13">
        <f>SUM(E31:E34)</f>
        <v>17727451</v>
      </c>
      <c r="F30" s="13">
        <f t="shared" ref="F30:F37" si="7">(E30/D30)*100</f>
        <v>96.60511020892929</v>
      </c>
      <c r="G30" s="13">
        <f t="shared" ref="G30:G37" si="8">(E30/C30)*100</f>
        <v>99.879685986526638</v>
      </c>
    </row>
    <row r="31" spans="1:7" ht="21">
      <c r="A31" s="20" t="s">
        <v>36</v>
      </c>
      <c r="B31" s="21">
        <v>28</v>
      </c>
      <c r="C31" s="22">
        <v>4460225.8</v>
      </c>
      <c r="D31" s="22">
        <v>4114300</v>
      </c>
      <c r="E31" s="22">
        <v>3914355.8</v>
      </c>
      <c r="F31" s="22">
        <f t="shared" si="7"/>
        <v>95.140262012979122</v>
      </c>
      <c r="G31" s="22">
        <f t="shared" si="8"/>
        <v>87.761381946178602</v>
      </c>
    </row>
    <row r="32" spans="1:7" ht="21">
      <c r="A32" s="20" t="s">
        <v>37</v>
      </c>
      <c r="B32" s="21"/>
      <c r="C32" s="22">
        <v>11961640</v>
      </c>
      <c r="D32" s="22">
        <v>11866776.6</v>
      </c>
      <c r="E32" s="22">
        <v>11866776.6</v>
      </c>
      <c r="F32" s="22">
        <f t="shared" si="7"/>
        <v>100</v>
      </c>
      <c r="G32" s="22">
        <f t="shared" si="8"/>
        <v>99.206936507034143</v>
      </c>
    </row>
    <row r="33" spans="1:8" ht="31.5">
      <c r="A33" s="20" t="s">
        <v>38</v>
      </c>
      <c r="B33" s="21"/>
      <c r="C33" s="22">
        <v>1326939.5</v>
      </c>
      <c r="D33" s="22">
        <v>2369351.2000000002</v>
      </c>
      <c r="E33" s="23">
        <v>1946318.6</v>
      </c>
      <c r="F33" s="22">
        <f t="shared" si="7"/>
        <v>82.145635480295198</v>
      </c>
      <c r="G33" s="22">
        <f t="shared" si="8"/>
        <v>146.6772675016457</v>
      </c>
    </row>
    <row r="34" spans="1:8" ht="21">
      <c r="A34" s="20" t="s">
        <v>39</v>
      </c>
      <c r="B34" s="21"/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8" ht="21">
      <c r="A35" s="18" t="s">
        <v>40</v>
      </c>
      <c r="B35" s="12">
        <v>29</v>
      </c>
      <c r="C35" s="13">
        <v>2089346.6</v>
      </c>
      <c r="D35" s="13">
        <f>D5-D30</f>
        <v>4358214.5</v>
      </c>
      <c r="E35" s="13">
        <f>E5-E30</f>
        <v>2904700.6700000018</v>
      </c>
      <c r="F35" s="13">
        <f>E35/D35*100</f>
        <v>66.648868934743845</v>
      </c>
      <c r="G35" s="13">
        <f t="shared" si="8"/>
        <v>139.02435670558449</v>
      </c>
    </row>
    <row r="36" spans="1:8" ht="21">
      <c r="A36" s="20" t="s">
        <v>41</v>
      </c>
      <c r="B36" s="21">
        <v>30</v>
      </c>
      <c r="C36" s="16">
        <v>970464.6</v>
      </c>
      <c r="D36" s="476">
        <v>1313532</v>
      </c>
      <c r="E36" s="476">
        <v>1260913.5047900002</v>
      </c>
      <c r="F36" s="22">
        <f t="shared" si="7"/>
        <v>95.994121558515516</v>
      </c>
      <c r="G36" s="22">
        <f t="shared" si="8"/>
        <v>129.92885106679833</v>
      </c>
      <c r="H36" s="24"/>
    </row>
    <row r="37" spans="1:8">
      <c r="A37" s="25" t="s">
        <v>42</v>
      </c>
      <c r="B37" s="26">
        <v>31</v>
      </c>
      <c r="C37" s="27">
        <v>3059811.2</v>
      </c>
      <c r="D37" s="27">
        <f>D35+D36</f>
        <v>5671746.5</v>
      </c>
      <c r="E37" s="27">
        <f>E35+E36</f>
        <v>4165614.1747900019</v>
      </c>
      <c r="F37" s="27">
        <f t="shared" si="7"/>
        <v>73.44499925710717</v>
      </c>
      <c r="G37" s="27">
        <f t="shared" si="8"/>
        <v>136.13958190590327</v>
      </c>
    </row>
    <row r="38" spans="1:8">
      <c r="A38" s="1" t="s">
        <v>43</v>
      </c>
      <c r="B38" s="1"/>
      <c r="C38" s="1"/>
      <c r="D38" s="1"/>
      <c r="E38" s="1"/>
      <c r="F38" s="1"/>
      <c r="G38" s="1"/>
    </row>
    <row r="39" spans="1:8">
      <c r="A39" s="28"/>
      <c r="B39" s="28"/>
      <c r="C39" s="28"/>
      <c r="E39" s="28"/>
      <c r="F39" s="28"/>
      <c r="G39" s="28"/>
    </row>
    <row r="40" spans="1:8" ht="10.5" customHeight="1">
      <c r="D40" s="30"/>
      <c r="E40" s="30"/>
    </row>
    <row r="41" spans="1:8" ht="10.5" customHeight="1">
      <c r="D41" s="30"/>
      <c r="E41" s="30"/>
    </row>
    <row r="42" spans="1:8">
      <c r="C42" s="30"/>
    </row>
  </sheetData>
  <mergeCells count="5">
    <mergeCell ref="A38:G38"/>
    <mergeCell ref="A1:G1"/>
    <mergeCell ref="A3:A4"/>
    <mergeCell ref="B3:B4"/>
    <mergeCell ref="D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8:E47"/>
  <sheetViews>
    <sheetView topLeftCell="A25" workbookViewId="0">
      <selection activeCell="A47" sqref="A47"/>
    </sheetView>
  </sheetViews>
  <sheetFormatPr defaultRowHeight="15.75"/>
  <cols>
    <col min="1" max="1" width="18.5703125" style="304" customWidth="1"/>
    <col min="2" max="5" width="16.85546875" style="304" customWidth="1"/>
    <col min="6" max="256" width="9.140625" style="304"/>
    <col min="257" max="257" width="18.5703125" style="304" customWidth="1"/>
    <col min="258" max="261" width="16.85546875" style="304" customWidth="1"/>
    <col min="262" max="512" width="9.140625" style="304"/>
    <col min="513" max="513" width="18.5703125" style="304" customWidth="1"/>
    <col min="514" max="517" width="16.85546875" style="304" customWidth="1"/>
    <col min="518" max="768" width="9.140625" style="304"/>
    <col min="769" max="769" width="18.5703125" style="304" customWidth="1"/>
    <col min="770" max="773" width="16.85546875" style="304" customWidth="1"/>
    <col min="774" max="1024" width="9.140625" style="304"/>
    <col min="1025" max="1025" width="18.5703125" style="304" customWidth="1"/>
    <col min="1026" max="1029" width="16.85546875" style="304" customWidth="1"/>
    <col min="1030" max="1280" width="9.140625" style="304"/>
    <col min="1281" max="1281" width="18.5703125" style="304" customWidth="1"/>
    <col min="1282" max="1285" width="16.85546875" style="304" customWidth="1"/>
    <col min="1286" max="1536" width="9.140625" style="304"/>
    <col min="1537" max="1537" width="18.5703125" style="304" customWidth="1"/>
    <col min="1538" max="1541" width="16.85546875" style="304" customWidth="1"/>
    <col min="1542" max="1792" width="9.140625" style="304"/>
    <col min="1793" max="1793" width="18.5703125" style="304" customWidth="1"/>
    <col min="1794" max="1797" width="16.85546875" style="304" customWidth="1"/>
    <col min="1798" max="2048" width="9.140625" style="304"/>
    <col min="2049" max="2049" width="18.5703125" style="304" customWidth="1"/>
    <col min="2050" max="2053" width="16.85546875" style="304" customWidth="1"/>
    <col min="2054" max="2304" width="9.140625" style="304"/>
    <col min="2305" max="2305" width="18.5703125" style="304" customWidth="1"/>
    <col min="2306" max="2309" width="16.85546875" style="304" customWidth="1"/>
    <col min="2310" max="2560" width="9.140625" style="304"/>
    <col min="2561" max="2561" width="18.5703125" style="304" customWidth="1"/>
    <col min="2562" max="2565" width="16.85546875" style="304" customWidth="1"/>
    <col min="2566" max="2816" width="9.140625" style="304"/>
    <col min="2817" max="2817" width="18.5703125" style="304" customWidth="1"/>
    <col min="2818" max="2821" width="16.85546875" style="304" customWidth="1"/>
    <col min="2822" max="3072" width="9.140625" style="304"/>
    <col min="3073" max="3073" width="18.5703125" style="304" customWidth="1"/>
    <col min="3074" max="3077" width="16.85546875" style="304" customWidth="1"/>
    <col min="3078" max="3328" width="9.140625" style="304"/>
    <col min="3329" max="3329" width="18.5703125" style="304" customWidth="1"/>
    <col min="3330" max="3333" width="16.85546875" style="304" customWidth="1"/>
    <col min="3334" max="3584" width="9.140625" style="304"/>
    <col min="3585" max="3585" width="18.5703125" style="304" customWidth="1"/>
    <col min="3586" max="3589" width="16.85546875" style="304" customWidth="1"/>
    <col min="3590" max="3840" width="9.140625" style="304"/>
    <col min="3841" max="3841" width="18.5703125" style="304" customWidth="1"/>
    <col min="3842" max="3845" width="16.85546875" style="304" customWidth="1"/>
    <col min="3846" max="4096" width="9.140625" style="304"/>
    <col min="4097" max="4097" width="18.5703125" style="304" customWidth="1"/>
    <col min="4098" max="4101" width="16.85546875" style="304" customWidth="1"/>
    <col min="4102" max="4352" width="9.140625" style="304"/>
    <col min="4353" max="4353" width="18.5703125" style="304" customWidth="1"/>
    <col min="4354" max="4357" width="16.85546875" style="304" customWidth="1"/>
    <col min="4358" max="4608" width="9.140625" style="304"/>
    <col min="4609" max="4609" width="18.5703125" style="304" customWidth="1"/>
    <col min="4610" max="4613" width="16.85546875" style="304" customWidth="1"/>
    <col min="4614" max="4864" width="9.140625" style="304"/>
    <col min="4865" max="4865" width="18.5703125" style="304" customWidth="1"/>
    <col min="4866" max="4869" width="16.85546875" style="304" customWidth="1"/>
    <col min="4870" max="5120" width="9.140625" style="304"/>
    <col min="5121" max="5121" width="18.5703125" style="304" customWidth="1"/>
    <col min="5122" max="5125" width="16.85546875" style="304" customWidth="1"/>
    <col min="5126" max="5376" width="9.140625" style="304"/>
    <col min="5377" max="5377" width="18.5703125" style="304" customWidth="1"/>
    <col min="5378" max="5381" width="16.85546875" style="304" customWidth="1"/>
    <col min="5382" max="5632" width="9.140625" style="304"/>
    <col min="5633" max="5633" width="18.5703125" style="304" customWidth="1"/>
    <col min="5634" max="5637" width="16.85546875" style="304" customWidth="1"/>
    <col min="5638" max="5888" width="9.140625" style="304"/>
    <col min="5889" max="5889" width="18.5703125" style="304" customWidth="1"/>
    <col min="5890" max="5893" width="16.85546875" style="304" customWidth="1"/>
    <col min="5894" max="6144" width="9.140625" style="304"/>
    <col min="6145" max="6145" width="18.5703125" style="304" customWidth="1"/>
    <col min="6146" max="6149" width="16.85546875" style="304" customWidth="1"/>
    <col min="6150" max="6400" width="9.140625" style="304"/>
    <col min="6401" max="6401" width="18.5703125" style="304" customWidth="1"/>
    <col min="6402" max="6405" width="16.85546875" style="304" customWidth="1"/>
    <col min="6406" max="6656" width="9.140625" style="304"/>
    <col min="6657" max="6657" width="18.5703125" style="304" customWidth="1"/>
    <col min="6658" max="6661" width="16.85546875" style="304" customWidth="1"/>
    <col min="6662" max="6912" width="9.140625" style="304"/>
    <col min="6913" max="6913" width="18.5703125" style="304" customWidth="1"/>
    <col min="6914" max="6917" width="16.85546875" style="304" customWidth="1"/>
    <col min="6918" max="7168" width="9.140625" style="304"/>
    <col min="7169" max="7169" width="18.5703125" style="304" customWidth="1"/>
    <col min="7170" max="7173" width="16.85546875" style="304" customWidth="1"/>
    <col min="7174" max="7424" width="9.140625" style="304"/>
    <col min="7425" max="7425" width="18.5703125" style="304" customWidth="1"/>
    <col min="7426" max="7429" width="16.85546875" style="304" customWidth="1"/>
    <col min="7430" max="7680" width="9.140625" style="304"/>
    <col min="7681" max="7681" width="18.5703125" style="304" customWidth="1"/>
    <col min="7682" max="7685" width="16.85546875" style="304" customWidth="1"/>
    <col min="7686" max="7936" width="9.140625" style="304"/>
    <col min="7937" max="7937" width="18.5703125" style="304" customWidth="1"/>
    <col min="7938" max="7941" width="16.85546875" style="304" customWidth="1"/>
    <col min="7942" max="8192" width="9.140625" style="304"/>
    <col min="8193" max="8193" width="18.5703125" style="304" customWidth="1"/>
    <col min="8194" max="8197" width="16.85546875" style="304" customWidth="1"/>
    <col min="8198" max="8448" width="9.140625" style="304"/>
    <col min="8449" max="8449" width="18.5703125" style="304" customWidth="1"/>
    <col min="8450" max="8453" width="16.85546875" style="304" customWidth="1"/>
    <col min="8454" max="8704" width="9.140625" style="304"/>
    <col min="8705" max="8705" width="18.5703125" style="304" customWidth="1"/>
    <col min="8706" max="8709" width="16.85546875" style="304" customWidth="1"/>
    <col min="8710" max="8960" width="9.140625" style="304"/>
    <col min="8961" max="8961" width="18.5703125" style="304" customWidth="1"/>
    <col min="8962" max="8965" width="16.85546875" style="304" customWidth="1"/>
    <col min="8966" max="9216" width="9.140625" style="304"/>
    <col min="9217" max="9217" width="18.5703125" style="304" customWidth="1"/>
    <col min="9218" max="9221" width="16.85546875" style="304" customWidth="1"/>
    <col min="9222" max="9472" width="9.140625" style="304"/>
    <col min="9473" max="9473" width="18.5703125" style="304" customWidth="1"/>
    <col min="9474" max="9477" width="16.85546875" style="304" customWidth="1"/>
    <col min="9478" max="9728" width="9.140625" style="304"/>
    <col min="9729" max="9729" width="18.5703125" style="304" customWidth="1"/>
    <col min="9730" max="9733" width="16.85546875" style="304" customWidth="1"/>
    <col min="9734" max="9984" width="9.140625" style="304"/>
    <col min="9985" max="9985" width="18.5703125" style="304" customWidth="1"/>
    <col min="9986" max="9989" width="16.85546875" style="304" customWidth="1"/>
    <col min="9990" max="10240" width="9.140625" style="304"/>
    <col min="10241" max="10241" width="18.5703125" style="304" customWidth="1"/>
    <col min="10242" max="10245" width="16.85546875" style="304" customWidth="1"/>
    <col min="10246" max="10496" width="9.140625" style="304"/>
    <col min="10497" max="10497" width="18.5703125" style="304" customWidth="1"/>
    <col min="10498" max="10501" width="16.85546875" style="304" customWidth="1"/>
    <col min="10502" max="10752" width="9.140625" style="304"/>
    <col min="10753" max="10753" width="18.5703125" style="304" customWidth="1"/>
    <col min="10754" max="10757" width="16.85546875" style="304" customWidth="1"/>
    <col min="10758" max="11008" width="9.140625" style="304"/>
    <col min="11009" max="11009" width="18.5703125" style="304" customWidth="1"/>
    <col min="11010" max="11013" width="16.85546875" style="304" customWidth="1"/>
    <col min="11014" max="11264" width="9.140625" style="304"/>
    <col min="11265" max="11265" width="18.5703125" style="304" customWidth="1"/>
    <col min="11266" max="11269" width="16.85546875" style="304" customWidth="1"/>
    <col min="11270" max="11520" width="9.140625" style="304"/>
    <col min="11521" max="11521" width="18.5703125" style="304" customWidth="1"/>
    <col min="11522" max="11525" width="16.85546875" style="304" customWidth="1"/>
    <col min="11526" max="11776" width="9.140625" style="304"/>
    <col min="11777" max="11777" width="18.5703125" style="304" customWidth="1"/>
    <col min="11778" max="11781" width="16.85546875" style="304" customWidth="1"/>
    <col min="11782" max="12032" width="9.140625" style="304"/>
    <col min="12033" max="12033" width="18.5703125" style="304" customWidth="1"/>
    <col min="12034" max="12037" width="16.85546875" style="304" customWidth="1"/>
    <col min="12038" max="12288" width="9.140625" style="304"/>
    <col min="12289" max="12289" width="18.5703125" style="304" customWidth="1"/>
    <col min="12290" max="12293" width="16.85546875" style="304" customWidth="1"/>
    <col min="12294" max="12544" width="9.140625" style="304"/>
    <col min="12545" max="12545" width="18.5703125" style="304" customWidth="1"/>
    <col min="12546" max="12549" width="16.85546875" style="304" customWidth="1"/>
    <col min="12550" max="12800" width="9.140625" style="304"/>
    <col min="12801" max="12801" width="18.5703125" style="304" customWidth="1"/>
    <col min="12802" max="12805" width="16.85546875" style="304" customWidth="1"/>
    <col min="12806" max="13056" width="9.140625" style="304"/>
    <col min="13057" max="13057" width="18.5703125" style="304" customWidth="1"/>
    <col min="13058" max="13061" width="16.85546875" style="304" customWidth="1"/>
    <col min="13062" max="13312" width="9.140625" style="304"/>
    <col min="13313" max="13313" width="18.5703125" style="304" customWidth="1"/>
    <col min="13314" max="13317" width="16.85546875" style="304" customWidth="1"/>
    <col min="13318" max="13568" width="9.140625" style="304"/>
    <col min="13569" max="13569" width="18.5703125" style="304" customWidth="1"/>
    <col min="13570" max="13573" width="16.85546875" style="304" customWidth="1"/>
    <col min="13574" max="13824" width="9.140625" style="304"/>
    <col min="13825" max="13825" width="18.5703125" style="304" customWidth="1"/>
    <col min="13826" max="13829" width="16.85546875" style="304" customWidth="1"/>
    <col min="13830" max="14080" width="9.140625" style="304"/>
    <col min="14081" max="14081" width="18.5703125" style="304" customWidth="1"/>
    <col min="14082" max="14085" width="16.85546875" style="304" customWidth="1"/>
    <col min="14086" max="14336" width="9.140625" style="304"/>
    <col min="14337" max="14337" width="18.5703125" style="304" customWidth="1"/>
    <col min="14338" max="14341" width="16.85546875" style="304" customWidth="1"/>
    <col min="14342" max="14592" width="9.140625" style="304"/>
    <col min="14593" max="14593" width="18.5703125" style="304" customWidth="1"/>
    <col min="14594" max="14597" width="16.85546875" style="304" customWidth="1"/>
    <col min="14598" max="14848" width="9.140625" style="304"/>
    <col min="14849" max="14849" width="18.5703125" style="304" customWidth="1"/>
    <col min="14850" max="14853" width="16.85546875" style="304" customWidth="1"/>
    <col min="14854" max="15104" width="9.140625" style="304"/>
    <col min="15105" max="15105" width="18.5703125" style="304" customWidth="1"/>
    <col min="15106" max="15109" width="16.85546875" style="304" customWidth="1"/>
    <col min="15110" max="15360" width="9.140625" style="304"/>
    <col min="15361" max="15361" width="18.5703125" style="304" customWidth="1"/>
    <col min="15362" max="15365" width="16.85546875" style="304" customWidth="1"/>
    <col min="15366" max="15616" width="9.140625" style="304"/>
    <col min="15617" max="15617" width="18.5703125" style="304" customWidth="1"/>
    <col min="15618" max="15621" width="16.85546875" style="304" customWidth="1"/>
    <col min="15622" max="15872" width="9.140625" style="304"/>
    <col min="15873" max="15873" width="18.5703125" style="304" customWidth="1"/>
    <col min="15874" max="15877" width="16.85546875" style="304" customWidth="1"/>
    <col min="15878" max="16128" width="9.140625" style="304"/>
    <col min="16129" max="16129" width="18.5703125" style="304" customWidth="1"/>
    <col min="16130" max="16133" width="16.85546875" style="304" customWidth="1"/>
    <col min="16134" max="16384" width="9.140625" style="304"/>
  </cols>
  <sheetData>
    <row r="28" spans="1:5">
      <c r="A28" s="611" t="s">
        <v>469</v>
      </c>
      <c r="B28" s="611"/>
      <c r="C28" s="611"/>
      <c r="D28" s="611"/>
      <c r="E28" s="611"/>
    </row>
    <row r="29" spans="1:5">
      <c r="A29" s="305" t="s">
        <v>468</v>
      </c>
    </row>
    <row r="30" spans="1:5">
      <c r="A30" s="306" t="s">
        <v>319</v>
      </c>
      <c r="B30" s="307" t="s">
        <v>163</v>
      </c>
      <c r="C30" s="307" t="s">
        <v>470</v>
      </c>
      <c r="D30" s="307" t="s">
        <v>471</v>
      </c>
      <c r="E30" s="307" t="s">
        <v>472</v>
      </c>
    </row>
    <row r="31" spans="1:5">
      <c r="A31" s="308" t="s">
        <v>48</v>
      </c>
      <c r="B31" s="309">
        <v>1</v>
      </c>
      <c r="C31" s="309">
        <v>1</v>
      </c>
      <c r="D31" s="309">
        <v>3</v>
      </c>
      <c r="E31" s="309">
        <v>3</v>
      </c>
    </row>
    <row r="32" spans="1:5">
      <c r="A32" s="310" t="s">
        <v>49</v>
      </c>
      <c r="B32" s="311">
        <v>19</v>
      </c>
      <c r="C32" s="311">
        <v>19</v>
      </c>
      <c r="D32" s="311">
        <v>19</v>
      </c>
      <c r="E32" s="311">
        <v>19</v>
      </c>
    </row>
    <row r="33" spans="1:5">
      <c r="A33" s="310" t="s">
        <v>50</v>
      </c>
      <c r="B33" s="311">
        <v>14</v>
      </c>
      <c r="C33" s="311">
        <v>14</v>
      </c>
      <c r="D33" s="311">
        <v>14</v>
      </c>
      <c r="E33" s="311">
        <v>14</v>
      </c>
    </row>
    <row r="34" spans="1:5">
      <c r="A34" s="310" t="s">
        <v>51</v>
      </c>
      <c r="B34" s="311">
        <v>9</v>
      </c>
      <c r="C34" s="311">
        <v>9</v>
      </c>
      <c r="D34" s="311">
        <v>9</v>
      </c>
      <c r="E34" s="311">
        <v>9</v>
      </c>
    </row>
    <row r="35" spans="1:5">
      <c r="A35" s="310" t="s">
        <v>52</v>
      </c>
      <c r="B35" s="311">
        <v>3</v>
      </c>
      <c r="C35" s="311">
        <v>3</v>
      </c>
      <c r="D35" s="311">
        <v>6</v>
      </c>
      <c r="E35" s="311">
        <v>6</v>
      </c>
    </row>
    <row r="36" spans="1:5">
      <c r="A36" s="310" t="s">
        <v>53</v>
      </c>
      <c r="B36" s="311">
        <v>0</v>
      </c>
      <c r="C36" s="311">
        <v>0</v>
      </c>
      <c r="D36" s="311">
        <v>11</v>
      </c>
      <c r="E36" s="311">
        <v>11</v>
      </c>
    </row>
    <row r="37" spans="1:5">
      <c r="A37" s="310" t="s">
        <v>54</v>
      </c>
      <c r="B37" s="311">
        <v>10</v>
      </c>
      <c r="C37" s="311">
        <v>10</v>
      </c>
      <c r="D37" s="311">
        <v>10</v>
      </c>
      <c r="E37" s="311">
        <v>10</v>
      </c>
    </row>
    <row r="38" spans="1:5">
      <c r="A38" s="310" t="s">
        <v>55</v>
      </c>
      <c r="B38" s="311">
        <v>6</v>
      </c>
      <c r="C38" s="311">
        <v>6</v>
      </c>
      <c r="D38" s="311">
        <v>6</v>
      </c>
      <c r="E38" s="311">
        <v>6</v>
      </c>
    </row>
    <row r="39" spans="1:5">
      <c r="A39" s="310" t="s">
        <v>56</v>
      </c>
      <c r="B39" s="311">
        <v>20</v>
      </c>
      <c r="C39" s="311">
        <v>20</v>
      </c>
      <c r="D39" s="311">
        <v>20</v>
      </c>
      <c r="E39" s="311">
        <v>20</v>
      </c>
    </row>
    <row r="40" spans="1:5">
      <c r="A40" s="310" t="s">
        <v>57</v>
      </c>
      <c r="B40" s="311">
        <v>17</v>
      </c>
      <c r="C40" s="311">
        <v>17</v>
      </c>
      <c r="D40" s="311">
        <v>17</v>
      </c>
      <c r="E40" s="311">
        <v>17</v>
      </c>
    </row>
    <row r="41" spans="1:5">
      <c r="A41" s="310" t="s">
        <v>58</v>
      </c>
      <c r="B41" s="311">
        <v>17</v>
      </c>
      <c r="C41" s="311">
        <v>17</v>
      </c>
      <c r="D41" s="311">
        <v>17</v>
      </c>
      <c r="E41" s="311">
        <v>17</v>
      </c>
    </row>
    <row r="42" spans="1:5">
      <c r="A42" s="310" t="s">
        <v>59</v>
      </c>
      <c r="B42" s="311">
        <v>20</v>
      </c>
      <c r="C42" s="311">
        <v>20</v>
      </c>
      <c r="D42" s="311">
        <v>24</v>
      </c>
      <c r="E42" s="311">
        <v>24</v>
      </c>
    </row>
    <row r="43" spans="1:5">
      <c r="A43" s="310" t="s">
        <v>60</v>
      </c>
      <c r="B43" s="311">
        <v>52</v>
      </c>
      <c r="C43" s="311">
        <v>7</v>
      </c>
      <c r="D43" s="311">
        <v>52</v>
      </c>
      <c r="E43" s="311">
        <v>52</v>
      </c>
    </row>
    <row r="44" spans="1:5">
      <c r="A44" s="310" t="s">
        <v>61</v>
      </c>
      <c r="B44" s="311">
        <v>165</v>
      </c>
      <c r="C44" s="311">
        <v>165</v>
      </c>
      <c r="D44" s="311">
        <v>165</v>
      </c>
      <c r="E44" s="311">
        <v>165</v>
      </c>
    </row>
    <row r="45" spans="1:5">
      <c r="A45" s="463" t="s">
        <v>62</v>
      </c>
      <c r="B45" s="313">
        <v>17</v>
      </c>
      <c r="C45" s="313">
        <v>17</v>
      </c>
      <c r="D45" s="313">
        <v>17</v>
      </c>
      <c r="E45" s="313">
        <v>17</v>
      </c>
    </row>
    <row r="46" spans="1:5">
      <c r="A46" s="312" t="s">
        <v>64</v>
      </c>
      <c r="B46" s="313">
        <f>SUM(B31:B45)</f>
        <v>370</v>
      </c>
      <c r="C46" s="313">
        <f>SUM(C31:C45)</f>
        <v>325</v>
      </c>
      <c r="D46" s="313">
        <f>SUM(D31:D45)</f>
        <v>390</v>
      </c>
      <c r="E46" s="313">
        <f>SUM(E31:E45)</f>
        <v>390</v>
      </c>
    </row>
    <row r="47" spans="1:5">
      <c r="A47" s="448" t="s">
        <v>627</v>
      </c>
    </row>
  </sheetData>
  <mergeCells count="1">
    <mergeCell ref="A28:E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4"/>
  <sheetViews>
    <sheetView topLeftCell="A7" workbookViewId="0">
      <selection activeCell="B24" sqref="B24"/>
    </sheetView>
  </sheetViews>
  <sheetFormatPr defaultRowHeight="14.25"/>
  <cols>
    <col min="1" max="1" width="4.5703125" style="106" customWidth="1"/>
    <col min="2" max="2" width="22.28515625" style="106" customWidth="1"/>
    <col min="3" max="3" width="7" style="106" customWidth="1"/>
    <col min="4" max="4" width="8.5703125" style="106" customWidth="1"/>
    <col min="5" max="5" width="7.28515625" style="126" customWidth="1"/>
    <col min="6" max="6" width="8.5703125" style="127" customWidth="1"/>
    <col min="7" max="7" width="6.7109375" style="127" customWidth="1"/>
    <col min="8" max="8" width="8.5703125" style="106" customWidth="1"/>
    <col min="9" max="9" width="10" style="106" customWidth="1"/>
    <col min="10" max="10" width="9.140625" style="106"/>
    <col min="11" max="11" width="2.5703125" style="106" customWidth="1"/>
    <col min="12" max="256" width="9.140625" style="106"/>
    <col min="257" max="257" width="4.5703125" style="106" customWidth="1"/>
    <col min="258" max="258" width="22.28515625" style="106" customWidth="1"/>
    <col min="259" max="259" width="7" style="106" customWidth="1"/>
    <col min="260" max="260" width="8.5703125" style="106" customWidth="1"/>
    <col min="261" max="261" width="7.28515625" style="106" customWidth="1"/>
    <col min="262" max="262" width="8.5703125" style="106" customWidth="1"/>
    <col min="263" max="263" width="6.7109375" style="106" customWidth="1"/>
    <col min="264" max="264" width="8.5703125" style="106" customWidth="1"/>
    <col min="265" max="265" width="10" style="106" customWidth="1"/>
    <col min="266" max="266" width="9.140625" style="106"/>
    <col min="267" max="267" width="2.5703125" style="106" customWidth="1"/>
    <col min="268" max="512" width="9.140625" style="106"/>
    <col min="513" max="513" width="4.5703125" style="106" customWidth="1"/>
    <col min="514" max="514" width="22.28515625" style="106" customWidth="1"/>
    <col min="515" max="515" width="7" style="106" customWidth="1"/>
    <col min="516" max="516" width="8.5703125" style="106" customWidth="1"/>
    <col min="517" max="517" width="7.28515625" style="106" customWidth="1"/>
    <col min="518" max="518" width="8.5703125" style="106" customWidth="1"/>
    <col min="519" max="519" width="6.7109375" style="106" customWidth="1"/>
    <col min="520" max="520" width="8.5703125" style="106" customWidth="1"/>
    <col min="521" max="521" width="10" style="106" customWidth="1"/>
    <col min="522" max="522" width="9.140625" style="106"/>
    <col min="523" max="523" width="2.5703125" style="106" customWidth="1"/>
    <col min="524" max="768" width="9.140625" style="106"/>
    <col min="769" max="769" width="4.5703125" style="106" customWidth="1"/>
    <col min="770" max="770" width="22.28515625" style="106" customWidth="1"/>
    <col min="771" max="771" width="7" style="106" customWidth="1"/>
    <col min="772" max="772" width="8.5703125" style="106" customWidth="1"/>
    <col min="773" max="773" width="7.28515625" style="106" customWidth="1"/>
    <col min="774" max="774" width="8.5703125" style="106" customWidth="1"/>
    <col min="775" max="775" width="6.7109375" style="106" customWidth="1"/>
    <col min="776" max="776" width="8.5703125" style="106" customWidth="1"/>
    <col min="777" max="777" width="10" style="106" customWidth="1"/>
    <col min="778" max="778" width="9.140625" style="106"/>
    <col min="779" max="779" width="2.5703125" style="106" customWidth="1"/>
    <col min="780" max="1024" width="9.140625" style="106"/>
    <col min="1025" max="1025" width="4.5703125" style="106" customWidth="1"/>
    <col min="1026" max="1026" width="22.28515625" style="106" customWidth="1"/>
    <col min="1027" max="1027" width="7" style="106" customWidth="1"/>
    <col min="1028" max="1028" width="8.5703125" style="106" customWidth="1"/>
    <col min="1029" max="1029" width="7.28515625" style="106" customWidth="1"/>
    <col min="1030" max="1030" width="8.5703125" style="106" customWidth="1"/>
    <col min="1031" max="1031" width="6.7109375" style="106" customWidth="1"/>
    <col min="1032" max="1032" width="8.5703125" style="106" customWidth="1"/>
    <col min="1033" max="1033" width="10" style="106" customWidth="1"/>
    <col min="1034" max="1034" width="9.140625" style="106"/>
    <col min="1035" max="1035" width="2.5703125" style="106" customWidth="1"/>
    <col min="1036" max="1280" width="9.140625" style="106"/>
    <col min="1281" max="1281" width="4.5703125" style="106" customWidth="1"/>
    <col min="1282" max="1282" width="22.28515625" style="106" customWidth="1"/>
    <col min="1283" max="1283" width="7" style="106" customWidth="1"/>
    <col min="1284" max="1284" width="8.5703125" style="106" customWidth="1"/>
    <col min="1285" max="1285" width="7.28515625" style="106" customWidth="1"/>
    <col min="1286" max="1286" width="8.5703125" style="106" customWidth="1"/>
    <col min="1287" max="1287" width="6.7109375" style="106" customWidth="1"/>
    <col min="1288" max="1288" width="8.5703125" style="106" customWidth="1"/>
    <col min="1289" max="1289" width="10" style="106" customWidth="1"/>
    <col min="1290" max="1290" width="9.140625" style="106"/>
    <col min="1291" max="1291" width="2.5703125" style="106" customWidth="1"/>
    <col min="1292" max="1536" width="9.140625" style="106"/>
    <col min="1537" max="1537" width="4.5703125" style="106" customWidth="1"/>
    <col min="1538" max="1538" width="22.28515625" style="106" customWidth="1"/>
    <col min="1539" max="1539" width="7" style="106" customWidth="1"/>
    <col min="1540" max="1540" width="8.5703125" style="106" customWidth="1"/>
    <col min="1541" max="1541" width="7.28515625" style="106" customWidth="1"/>
    <col min="1542" max="1542" width="8.5703125" style="106" customWidth="1"/>
    <col min="1543" max="1543" width="6.7109375" style="106" customWidth="1"/>
    <col min="1544" max="1544" width="8.5703125" style="106" customWidth="1"/>
    <col min="1545" max="1545" width="10" style="106" customWidth="1"/>
    <col min="1546" max="1546" width="9.140625" style="106"/>
    <col min="1547" max="1547" width="2.5703125" style="106" customWidth="1"/>
    <col min="1548" max="1792" width="9.140625" style="106"/>
    <col min="1793" max="1793" width="4.5703125" style="106" customWidth="1"/>
    <col min="1794" max="1794" width="22.28515625" style="106" customWidth="1"/>
    <col min="1795" max="1795" width="7" style="106" customWidth="1"/>
    <col min="1796" max="1796" width="8.5703125" style="106" customWidth="1"/>
    <col min="1797" max="1797" width="7.28515625" style="106" customWidth="1"/>
    <col min="1798" max="1798" width="8.5703125" style="106" customWidth="1"/>
    <col min="1799" max="1799" width="6.7109375" style="106" customWidth="1"/>
    <col min="1800" max="1800" width="8.5703125" style="106" customWidth="1"/>
    <col min="1801" max="1801" width="10" style="106" customWidth="1"/>
    <col min="1802" max="1802" width="9.140625" style="106"/>
    <col min="1803" max="1803" width="2.5703125" style="106" customWidth="1"/>
    <col min="1804" max="2048" width="9.140625" style="106"/>
    <col min="2049" max="2049" width="4.5703125" style="106" customWidth="1"/>
    <col min="2050" max="2050" width="22.28515625" style="106" customWidth="1"/>
    <col min="2051" max="2051" width="7" style="106" customWidth="1"/>
    <col min="2052" max="2052" width="8.5703125" style="106" customWidth="1"/>
    <col min="2053" max="2053" width="7.28515625" style="106" customWidth="1"/>
    <col min="2054" max="2054" width="8.5703125" style="106" customWidth="1"/>
    <col min="2055" max="2055" width="6.7109375" style="106" customWidth="1"/>
    <col min="2056" max="2056" width="8.5703125" style="106" customWidth="1"/>
    <col min="2057" max="2057" width="10" style="106" customWidth="1"/>
    <col min="2058" max="2058" width="9.140625" style="106"/>
    <col min="2059" max="2059" width="2.5703125" style="106" customWidth="1"/>
    <col min="2060" max="2304" width="9.140625" style="106"/>
    <col min="2305" max="2305" width="4.5703125" style="106" customWidth="1"/>
    <col min="2306" max="2306" width="22.28515625" style="106" customWidth="1"/>
    <col min="2307" max="2307" width="7" style="106" customWidth="1"/>
    <col min="2308" max="2308" width="8.5703125" style="106" customWidth="1"/>
    <col min="2309" max="2309" width="7.28515625" style="106" customWidth="1"/>
    <col min="2310" max="2310" width="8.5703125" style="106" customWidth="1"/>
    <col min="2311" max="2311" width="6.7109375" style="106" customWidth="1"/>
    <col min="2312" max="2312" width="8.5703125" style="106" customWidth="1"/>
    <col min="2313" max="2313" width="10" style="106" customWidth="1"/>
    <col min="2314" max="2314" width="9.140625" style="106"/>
    <col min="2315" max="2315" width="2.5703125" style="106" customWidth="1"/>
    <col min="2316" max="2560" width="9.140625" style="106"/>
    <col min="2561" max="2561" width="4.5703125" style="106" customWidth="1"/>
    <col min="2562" max="2562" width="22.28515625" style="106" customWidth="1"/>
    <col min="2563" max="2563" width="7" style="106" customWidth="1"/>
    <col min="2564" max="2564" width="8.5703125" style="106" customWidth="1"/>
    <col min="2565" max="2565" width="7.28515625" style="106" customWidth="1"/>
    <col min="2566" max="2566" width="8.5703125" style="106" customWidth="1"/>
    <col min="2567" max="2567" width="6.7109375" style="106" customWidth="1"/>
    <col min="2568" max="2568" width="8.5703125" style="106" customWidth="1"/>
    <col min="2569" max="2569" width="10" style="106" customWidth="1"/>
    <col min="2570" max="2570" width="9.140625" style="106"/>
    <col min="2571" max="2571" width="2.5703125" style="106" customWidth="1"/>
    <col min="2572" max="2816" width="9.140625" style="106"/>
    <col min="2817" max="2817" width="4.5703125" style="106" customWidth="1"/>
    <col min="2818" max="2818" width="22.28515625" style="106" customWidth="1"/>
    <col min="2819" max="2819" width="7" style="106" customWidth="1"/>
    <col min="2820" max="2820" width="8.5703125" style="106" customWidth="1"/>
    <col min="2821" max="2821" width="7.28515625" style="106" customWidth="1"/>
    <col min="2822" max="2822" width="8.5703125" style="106" customWidth="1"/>
    <col min="2823" max="2823" width="6.7109375" style="106" customWidth="1"/>
    <col min="2824" max="2824" width="8.5703125" style="106" customWidth="1"/>
    <col min="2825" max="2825" width="10" style="106" customWidth="1"/>
    <col min="2826" max="2826" width="9.140625" style="106"/>
    <col min="2827" max="2827" width="2.5703125" style="106" customWidth="1"/>
    <col min="2828" max="3072" width="9.140625" style="106"/>
    <col min="3073" max="3073" width="4.5703125" style="106" customWidth="1"/>
    <col min="3074" max="3074" width="22.28515625" style="106" customWidth="1"/>
    <col min="3075" max="3075" width="7" style="106" customWidth="1"/>
    <col min="3076" max="3076" width="8.5703125" style="106" customWidth="1"/>
    <col min="3077" max="3077" width="7.28515625" style="106" customWidth="1"/>
    <col min="3078" max="3078" width="8.5703125" style="106" customWidth="1"/>
    <col min="3079" max="3079" width="6.7109375" style="106" customWidth="1"/>
    <col min="3080" max="3080" width="8.5703125" style="106" customWidth="1"/>
    <col min="3081" max="3081" width="10" style="106" customWidth="1"/>
    <col min="3082" max="3082" width="9.140625" style="106"/>
    <col min="3083" max="3083" width="2.5703125" style="106" customWidth="1"/>
    <col min="3084" max="3328" width="9.140625" style="106"/>
    <col min="3329" max="3329" width="4.5703125" style="106" customWidth="1"/>
    <col min="3330" max="3330" width="22.28515625" style="106" customWidth="1"/>
    <col min="3331" max="3331" width="7" style="106" customWidth="1"/>
    <col min="3332" max="3332" width="8.5703125" style="106" customWidth="1"/>
    <col min="3333" max="3333" width="7.28515625" style="106" customWidth="1"/>
    <col min="3334" max="3334" width="8.5703125" style="106" customWidth="1"/>
    <col min="3335" max="3335" width="6.7109375" style="106" customWidth="1"/>
    <col min="3336" max="3336" width="8.5703125" style="106" customWidth="1"/>
    <col min="3337" max="3337" width="10" style="106" customWidth="1"/>
    <col min="3338" max="3338" width="9.140625" style="106"/>
    <col min="3339" max="3339" width="2.5703125" style="106" customWidth="1"/>
    <col min="3340" max="3584" width="9.140625" style="106"/>
    <col min="3585" max="3585" width="4.5703125" style="106" customWidth="1"/>
    <col min="3586" max="3586" width="22.28515625" style="106" customWidth="1"/>
    <col min="3587" max="3587" width="7" style="106" customWidth="1"/>
    <col min="3588" max="3588" width="8.5703125" style="106" customWidth="1"/>
    <col min="3589" max="3589" width="7.28515625" style="106" customWidth="1"/>
    <col min="3590" max="3590" width="8.5703125" style="106" customWidth="1"/>
    <col min="3591" max="3591" width="6.7109375" style="106" customWidth="1"/>
    <col min="3592" max="3592" width="8.5703125" style="106" customWidth="1"/>
    <col min="3593" max="3593" width="10" style="106" customWidth="1"/>
    <col min="3594" max="3594" width="9.140625" style="106"/>
    <col min="3595" max="3595" width="2.5703125" style="106" customWidth="1"/>
    <col min="3596" max="3840" width="9.140625" style="106"/>
    <col min="3841" max="3841" width="4.5703125" style="106" customWidth="1"/>
    <col min="3842" max="3842" width="22.28515625" style="106" customWidth="1"/>
    <col min="3843" max="3843" width="7" style="106" customWidth="1"/>
    <col min="3844" max="3844" width="8.5703125" style="106" customWidth="1"/>
    <col min="3845" max="3845" width="7.28515625" style="106" customWidth="1"/>
    <col min="3846" max="3846" width="8.5703125" style="106" customWidth="1"/>
    <col min="3847" max="3847" width="6.7109375" style="106" customWidth="1"/>
    <col min="3848" max="3848" width="8.5703125" style="106" customWidth="1"/>
    <col min="3849" max="3849" width="10" style="106" customWidth="1"/>
    <col min="3850" max="3850" width="9.140625" style="106"/>
    <col min="3851" max="3851" width="2.5703125" style="106" customWidth="1"/>
    <col min="3852" max="4096" width="9.140625" style="106"/>
    <col min="4097" max="4097" width="4.5703125" style="106" customWidth="1"/>
    <col min="4098" max="4098" width="22.28515625" style="106" customWidth="1"/>
    <col min="4099" max="4099" width="7" style="106" customWidth="1"/>
    <col min="4100" max="4100" width="8.5703125" style="106" customWidth="1"/>
    <col min="4101" max="4101" width="7.28515625" style="106" customWidth="1"/>
    <col min="4102" max="4102" width="8.5703125" style="106" customWidth="1"/>
    <col min="4103" max="4103" width="6.7109375" style="106" customWidth="1"/>
    <col min="4104" max="4104" width="8.5703125" style="106" customWidth="1"/>
    <col min="4105" max="4105" width="10" style="106" customWidth="1"/>
    <col min="4106" max="4106" width="9.140625" style="106"/>
    <col min="4107" max="4107" width="2.5703125" style="106" customWidth="1"/>
    <col min="4108" max="4352" width="9.140625" style="106"/>
    <col min="4353" max="4353" width="4.5703125" style="106" customWidth="1"/>
    <col min="4354" max="4354" width="22.28515625" style="106" customWidth="1"/>
    <col min="4355" max="4355" width="7" style="106" customWidth="1"/>
    <col min="4356" max="4356" width="8.5703125" style="106" customWidth="1"/>
    <col min="4357" max="4357" width="7.28515625" style="106" customWidth="1"/>
    <col min="4358" max="4358" width="8.5703125" style="106" customWidth="1"/>
    <col min="4359" max="4359" width="6.7109375" style="106" customWidth="1"/>
    <col min="4360" max="4360" width="8.5703125" style="106" customWidth="1"/>
    <col min="4361" max="4361" width="10" style="106" customWidth="1"/>
    <col min="4362" max="4362" width="9.140625" style="106"/>
    <col min="4363" max="4363" width="2.5703125" style="106" customWidth="1"/>
    <col min="4364" max="4608" width="9.140625" style="106"/>
    <col min="4609" max="4609" width="4.5703125" style="106" customWidth="1"/>
    <col min="4610" max="4610" width="22.28515625" style="106" customWidth="1"/>
    <col min="4611" max="4611" width="7" style="106" customWidth="1"/>
    <col min="4612" max="4612" width="8.5703125" style="106" customWidth="1"/>
    <col min="4613" max="4613" width="7.28515625" style="106" customWidth="1"/>
    <col min="4614" max="4614" width="8.5703125" style="106" customWidth="1"/>
    <col min="4615" max="4615" width="6.7109375" style="106" customWidth="1"/>
    <col min="4616" max="4616" width="8.5703125" style="106" customWidth="1"/>
    <col min="4617" max="4617" width="10" style="106" customWidth="1"/>
    <col min="4618" max="4618" width="9.140625" style="106"/>
    <col min="4619" max="4619" width="2.5703125" style="106" customWidth="1"/>
    <col min="4620" max="4864" width="9.140625" style="106"/>
    <col min="4865" max="4865" width="4.5703125" style="106" customWidth="1"/>
    <col min="4866" max="4866" width="22.28515625" style="106" customWidth="1"/>
    <col min="4867" max="4867" width="7" style="106" customWidth="1"/>
    <col min="4868" max="4868" width="8.5703125" style="106" customWidth="1"/>
    <col min="4869" max="4869" width="7.28515625" style="106" customWidth="1"/>
    <col min="4870" max="4870" width="8.5703125" style="106" customWidth="1"/>
    <col min="4871" max="4871" width="6.7109375" style="106" customWidth="1"/>
    <col min="4872" max="4872" width="8.5703125" style="106" customWidth="1"/>
    <col min="4873" max="4873" width="10" style="106" customWidth="1"/>
    <col min="4874" max="4874" width="9.140625" style="106"/>
    <col min="4875" max="4875" width="2.5703125" style="106" customWidth="1"/>
    <col min="4876" max="5120" width="9.140625" style="106"/>
    <col min="5121" max="5121" width="4.5703125" style="106" customWidth="1"/>
    <col min="5122" max="5122" width="22.28515625" style="106" customWidth="1"/>
    <col min="5123" max="5123" width="7" style="106" customWidth="1"/>
    <col min="5124" max="5124" width="8.5703125" style="106" customWidth="1"/>
    <col min="5125" max="5125" width="7.28515625" style="106" customWidth="1"/>
    <col min="5126" max="5126" width="8.5703125" style="106" customWidth="1"/>
    <col min="5127" max="5127" width="6.7109375" style="106" customWidth="1"/>
    <col min="5128" max="5128" width="8.5703125" style="106" customWidth="1"/>
    <col min="5129" max="5129" width="10" style="106" customWidth="1"/>
    <col min="5130" max="5130" width="9.140625" style="106"/>
    <col min="5131" max="5131" width="2.5703125" style="106" customWidth="1"/>
    <col min="5132" max="5376" width="9.140625" style="106"/>
    <col min="5377" max="5377" width="4.5703125" style="106" customWidth="1"/>
    <col min="5378" max="5378" width="22.28515625" style="106" customWidth="1"/>
    <col min="5379" max="5379" width="7" style="106" customWidth="1"/>
    <col min="5380" max="5380" width="8.5703125" style="106" customWidth="1"/>
    <col min="5381" max="5381" width="7.28515625" style="106" customWidth="1"/>
    <col min="5382" max="5382" width="8.5703125" style="106" customWidth="1"/>
    <col min="5383" max="5383" width="6.7109375" style="106" customWidth="1"/>
    <col min="5384" max="5384" width="8.5703125" style="106" customWidth="1"/>
    <col min="5385" max="5385" width="10" style="106" customWidth="1"/>
    <col min="5386" max="5386" width="9.140625" style="106"/>
    <col min="5387" max="5387" width="2.5703125" style="106" customWidth="1"/>
    <col min="5388" max="5632" width="9.140625" style="106"/>
    <col min="5633" max="5633" width="4.5703125" style="106" customWidth="1"/>
    <col min="5634" max="5634" width="22.28515625" style="106" customWidth="1"/>
    <col min="5635" max="5635" width="7" style="106" customWidth="1"/>
    <col min="5636" max="5636" width="8.5703125" style="106" customWidth="1"/>
    <col min="5637" max="5637" width="7.28515625" style="106" customWidth="1"/>
    <col min="5638" max="5638" width="8.5703125" style="106" customWidth="1"/>
    <col min="5639" max="5639" width="6.7109375" style="106" customWidth="1"/>
    <col min="5640" max="5640" width="8.5703125" style="106" customWidth="1"/>
    <col min="5641" max="5641" width="10" style="106" customWidth="1"/>
    <col min="5642" max="5642" width="9.140625" style="106"/>
    <col min="5643" max="5643" width="2.5703125" style="106" customWidth="1"/>
    <col min="5644" max="5888" width="9.140625" style="106"/>
    <col min="5889" max="5889" width="4.5703125" style="106" customWidth="1"/>
    <col min="5890" max="5890" width="22.28515625" style="106" customWidth="1"/>
    <col min="5891" max="5891" width="7" style="106" customWidth="1"/>
    <col min="5892" max="5892" width="8.5703125" style="106" customWidth="1"/>
    <col min="5893" max="5893" width="7.28515625" style="106" customWidth="1"/>
    <col min="5894" max="5894" width="8.5703125" style="106" customWidth="1"/>
    <col min="5895" max="5895" width="6.7109375" style="106" customWidth="1"/>
    <col min="5896" max="5896" width="8.5703125" style="106" customWidth="1"/>
    <col min="5897" max="5897" width="10" style="106" customWidth="1"/>
    <col min="5898" max="5898" width="9.140625" style="106"/>
    <col min="5899" max="5899" width="2.5703125" style="106" customWidth="1"/>
    <col min="5900" max="6144" width="9.140625" style="106"/>
    <col min="6145" max="6145" width="4.5703125" style="106" customWidth="1"/>
    <col min="6146" max="6146" width="22.28515625" style="106" customWidth="1"/>
    <col min="6147" max="6147" width="7" style="106" customWidth="1"/>
    <col min="6148" max="6148" width="8.5703125" style="106" customWidth="1"/>
    <col min="6149" max="6149" width="7.28515625" style="106" customWidth="1"/>
    <col min="6150" max="6150" width="8.5703125" style="106" customWidth="1"/>
    <col min="6151" max="6151" width="6.7109375" style="106" customWidth="1"/>
    <col min="6152" max="6152" width="8.5703125" style="106" customWidth="1"/>
    <col min="6153" max="6153" width="10" style="106" customWidth="1"/>
    <col min="6154" max="6154" width="9.140625" style="106"/>
    <col min="6155" max="6155" width="2.5703125" style="106" customWidth="1"/>
    <col min="6156" max="6400" width="9.140625" style="106"/>
    <col min="6401" max="6401" width="4.5703125" style="106" customWidth="1"/>
    <col min="6402" max="6402" width="22.28515625" style="106" customWidth="1"/>
    <col min="6403" max="6403" width="7" style="106" customWidth="1"/>
    <col min="6404" max="6404" width="8.5703125" style="106" customWidth="1"/>
    <col min="6405" max="6405" width="7.28515625" style="106" customWidth="1"/>
    <col min="6406" max="6406" width="8.5703125" style="106" customWidth="1"/>
    <col min="6407" max="6407" width="6.7109375" style="106" customWidth="1"/>
    <col min="6408" max="6408" width="8.5703125" style="106" customWidth="1"/>
    <col min="6409" max="6409" width="10" style="106" customWidth="1"/>
    <col min="6410" max="6410" width="9.140625" style="106"/>
    <col min="6411" max="6411" width="2.5703125" style="106" customWidth="1"/>
    <col min="6412" max="6656" width="9.140625" style="106"/>
    <col min="6657" max="6657" width="4.5703125" style="106" customWidth="1"/>
    <col min="6658" max="6658" width="22.28515625" style="106" customWidth="1"/>
    <col min="6659" max="6659" width="7" style="106" customWidth="1"/>
    <col min="6660" max="6660" width="8.5703125" style="106" customWidth="1"/>
    <col min="6661" max="6661" width="7.28515625" style="106" customWidth="1"/>
    <col min="6662" max="6662" width="8.5703125" style="106" customWidth="1"/>
    <col min="6663" max="6663" width="6.7109375" style="106" customWidth="1"/>
    <col min="6664" max="6664" width="8.5703125" style="106" customWidth="1"/>
    <col min="6665" max="6665" width="10" style="106" customWidth="1"/>
    <col min="6666" max="6666" width="9.140625" style="106"/>
    <col min="6667" max="6667" width="2.5703125" style="106" customWidth="1"/>
    <col min="6668" max="6912" width="9.140625" style="106"/>
    <col min="6913" max="6913" width="4.5703125" style="106" customWidth="1"/>
    <col min="6914" max="6914" width="22.28515625" style="106" customWidth="1"/>
    <col min="6915" max="6915" width="7" style="106" customWidth="1"/>
    <col min="6916" max="6916" width="8.5703125" style="106" customWidth="1"/>
    <col min="6917" max="6917" width="7.28515625" style="106" customWidth="1"/>
    <col min="6918" max="6918" width="8.5703125" style="106" customWidth="1"/>
    <col min="6919" max="6919" width="6.7109375" style="106" customWidth="1"/>
    <col min="6920" max="6920" width="8.5703125" style="106" customWidth="1"/>
    <col min="6921" max="6921" width="10" style="106" customWidth="1"/>
    <col min="6922" max="6922" width="9.140625" style="106"/>
    <col min="6923" max="6923" width="2.5703125" style="106" customWidth="1"/>
    <col min="6924" max="7168" width="9.140625" style="106"/>
    <col min="7169" max="7169" width="4.5703125" style="106" customWidth="1"/>
    <col min="7170" max="7170" width="22.28515625" style="106" customWidth="1"/>
    <col min="7171" max="7171" width="7" style="106" customWidth="1"/>
    <col min="7172" max="7172" width="8.5703125" style="106" customWidth="1"/>
    <col min="7173" max="7173" width="7.28515625" style="106" customWidth="1"/>
    <col min="7174" max="7174" width="8.5703125" style="106" customWidth="1"/>
    <col min="7175" max="7175" width="6.7109375" style="106" customWidth="1"/>
    <col min="7176" max="7176" width="8.5703125" style="106" customWidth="1"/>
    <col min="7177" max="7177" width="10" style="106" customWidth="1"/>
    <col min="7178" max="7178" width="9.140625" style="106"/>
    <col min="7179" max="7179" width="2.5703125" style="106" customWidth="1"/>
    <col min="7180" max="7424" width="9.140625" style="106"/>
    <col min="7425" max="7425" width="4.5703125" style="106" customWidth="1"/>
    <col min="7426" max="7426" width="22.28515625" style="106" customWidth="1"/>
    <col min="7427" max="7427" width="7" style="106" customWidth="1"/>
    <col min="7428" max="7428" width="8.5703125" style="106" customWidth="1"/>
    <col min="7429" max="7429" width="7.28515625" style="106" customWidth="1"/>
    <col min="7430" max="7430" width="8.5703125" style="106" customWidth="1"/>
    <col min="7431" max="7431" width="6.7109375" style="106" customWidth="1"/>
    <col min="7432" max="7432" width="8.5703125" style="106" customWidth="1"/>
    <col min="7433" max="7433" width="10" style="106" customWidth="1"/>
    <col min="7434" max="7434" width="9.140625" style="106"/>
    <col min="7435" max="7435" width="2.5703125" style="106" customWidth="1"/>
    <col min="7436" max="7680" width="9.140625" style="106"/>
    <col min="7681" max="7681" width="4.5703125" style="106" customWidth="1"/>
    <col min="7682" max="7682" width="22.28515625" style="106" customWidth="1"/>
    <col min="7683" max="7683" width="7" style="106" customWidth="1"/>
    <col min="7684" max="7684" width="8.5703125" style="106" customWidth="1"/>
    <col min="7685" max="7685" width="7.28515625" style="106" customWidth="1"/>
    <col min="7686" max="7686" width="8.5703125" style="106" customWidth="1"/>
    <col min="7687" max="7687" width="6.7109375" style="106" customWidth="1"/>
    <col min="7688" max="7688" width="8.5703125" style="106" customWidth="1"/>
    <col min="7689" max="7689" width="10" style="106" customWidth="1"/>
    <col min="7690" max="7690" width="9.140625" style="106"/>
    <col min="7691" max="7691" width="2.5703125" style="106" customWidth="1"/>
    <col min="7692" max="7936" width="9.140625" style="106"/>
    <col min="7937" max="7937" width="4.5703125" style="106" customWidth="1"/>
    <col min="7938" max="7938" width="22.28515625" style="106" customWidth="1"/>
    <col min="7939" max="7939" width="7" style="106" customWidth="1"/>
    <col min="7940" max="7940" width="8.5703125" style="106" customWidth="1"/>
    <col min="7941" max="7941" width="7.28515625" style="106" customWidth="1"/>
    <col min="7942" max="7942" width="8.5703125" style="106" customWidth="1"/>
    <col min="7943" max="7943" width="6.7109375" style="106" customWidth="1"/>
    <col min="7944" max="7944" width="8.5703125" style="106" customWidth="1"/>
    <col min="7945" max="7945" width="10" style="106" customWidth="1"/>
    <col min="7946" max="7946" width="9.140625" style="106"/>
    <col min="7947" max="7947" width="2.5703125" style="106" customWidth="1"/>
    <col min="7948" max="8192" width="9.140625" style="106"/>
    <col min="8193" max="8193" width="4.5703125" style="106" customWidth="1"/>
    <col min="8194" max="8194" width="22.28515625" style="106" customWidth="1"/>
    <col min="8195" max="8195" width="7" style="106" customWidth="1"/>
    <col min="8196" max="8196" width="8.5703125" style="106" customWidth="1"/>
    <col min="8197" max="8197" width="7.28515625" style="106" customWidth="1"/>
    <col min="8198" max="8198" width="8.5703125" style="106" customWidth="1"/>
    <col min="8199" max="8199" width="6.7109375" style="106" customWidth="1"/>
    <col min="8200" max="8200" width="8.5703125" style="106" customWidth="1"/>
    <col min="8201" max="8201" width="10" style="106" customWidth="1"/>
    <col min="8202" max="8202" width="9.140625" style="106"/>
    <col min="8203" max="8203" width="2.5703125" style="106" customWidth="1"/>
    <col min="8204" max="8448" width="9.140625" style="106"/>
    <col min="8449" max="8449" width="4.5703125" style="106" customWidth="1"/>
    <col min="8450" max="8450" width="22.28515625" style="106" customWidth="1"/>
    <col min="8451" max="8451" width="7" style="106" customWidth="1"/>
    <col min="8452" max="8452" width="8.5703125" style="106" customWidth="1"/>
    <col min="8453" max="8453" width="7.28515625" style="106" customWidth="1"/>
    <col min="8454" max="8454" width="8.5703125" style="106" customWidth="1"/>
    <col min="8455" max="8455" width="6.7109375" style="106" customWidth="1"/>
    <col min="8456" max="8456" width="8.5703125" style="106" customWidth="1"/>
    <col min="8457" max="8457" width="10" style="106" customWidth="1"/>
    <col min="8458" max="8458" width="9.140625" style="106"/>
    <col min="8459" max="8459" width="2.5703125" style="106" customWidth="1"/>
    <col min="8460" max="8704" width="9.140625" style="106"/>
    <col min="8705" max="8705" width="4.5703125" style="106" customWidth="1"/>
    <col min="8706" max="8706" width="22.28515625" style="106" customWidth="1"/>
    <col min="8707" max="8707" width="7" style="106" customWidth="1"/>
    <col min="8708" max="8708" width="8.5703125" style="106" customWidth="1"/>
    <col min="8709" max="8709" width="7.28515625" style="106" customWidth="1"/>
    <col min="8710" max="8710" width="8.5703125" style="106" customWidth="1"/>
    <col min="8711" max="8711" width="6.7109375" style="106" customWidth="1"/>
    <col min="8712" max="8712" width="8.5703125" style="106" customWidth="1"/>
    <col min="8713" max="8713" width="10" style="106" customWidth="1"/>
    <col min="8714" max="8714" width="9.140625" style="106"/>
    <col min="8715" max="8715" width="2.5703125" style="106" customWidth="1"/>
    <col min="8716" max="8960" width="9.140625" style="106"/>
    <col min="8961" max="8961" width="4.5703125" style="106" customWidth="1"/>
    <col min="8962" max="8962" width="22.28515625" style="106" customWidth="1"/>
    <col min="8963" max="8963" width="7" style="106" customWidth="1"/>
    <col min="8964" max="8964" width="8.5703125" style="106" customWidth="1"/>
    <col min="8965" max="8965" width="7.28515625" style="106" customWidth="1"/>
    <col min="8966" max="8966" width="8.5703125" style="106" customWidth="1"/>
    <col min="8967" max="8967" width="6.7109375" style="106" customWidth="1"/>
    <col min="8968" max="8968" width="8.5703125" style="106" customWidth="1"/>
    <col min="8969" max="8969" width="10" style="106" customWidth="1"/>
    <col min="8970" max="8970" width="9.140625" style="106"/>
    <col min="8971" max="8971" width="2.5703125" style="106" customWidth="1"/>
    <col min="8972" max="9216" width="9.140625" style="106"/>
    <col min="9217" max="9217" width="4.5703125" style="106" customWidth="1"/>
    <col min="9218" max="9218" width="22.28515625" style="106" customWidth="1"/>
    <col min="9219" max="9219" width="7" style="106" customWidth="1"/>
    <col min="9220" max="9220" width="8.5703125" style="106" customWidth="1"/>
    <col min="9221" max="9221" width="7.28515625" style="106" customWidth="1"/>
    <col min="9222" max="9222" width="8.5703125" style="106" customWidth="1"/>
    <col min="9223" max="9223" width="6.7109375" style="106" customWidth="1"/>
    <col min="9224" max="9224" width="8.5703125" style="106" customWidth="1"/>
    <col min="9225" max="9225" width="10" style="106" customWidth="1"/>
    <col min="9226" max="9226" width="9.140625" style="106"/>
    <col min="9227" max="9227" width="2.5703125" style="106" customWidth="1"/>
    <col min="9228" max="9472" width="9.140625" style="106"/>
    <col min="9473" max="9473" width="4.5703125" style="106" customWidth="1"/>
    <col min="9474" max="9474" width="22.28515625" style="106" customWidth="1"/>
    <col min="9475" max="9475" width="7" style="106" customWidth="1"/>
    <col min="9476" max="9476" width="8.5703125" style="106" customWidth="1"/>
    <col min="9477" max="9477" width="7.28515625" style="106" customWidth="1"/>
    <col min="9478" max="9478" width="8.5703125" style="106" customWidth="1"/>
    <col min="9479" max="9479" width="6.7109375" style="106" customWidth="1"/>
    <col min="9480" max="9480" width="8.5703125" style="106" customWidth="1"/>
    <col min="9481" max="9481" width="10" style="106" customWidth="1"/>
    <col min="9482" max="9482" width="9.140625" style="106"/>
    <col min="9483" max="9483" width="2.5703125" style="106" customWidth="1"/>
    <col min="9484" max="9728" width="9.140625" style="106"/>
    <col min="9729" max="9729" width="4.5703125" style="106" customWidth="1"/>
    <col min="9730" max="9730" width="22.28515625" style="106" customWidth="1"/>
    <col min="9731" max="9731" width="7" style="106" customWidth="1"/>
    <col min="9732" max="9732" width="8.5703125" style="106" customWidth="1"/>
    <col min="9733" max="9733" width="7.28515625" style="106" customWidth="1"/>
    <col min="9734" max="9734" width="8.5703125" style="106" customWidth="1"/>
    <col min="9735" max="9735" width="6.7109375" style="106" customWidth="1"/>
    <col min="9736" max="9736" width="8.5703125" style="106" customWidth="1"/>
    <col min="9737" max="9737" width="10" style="106" customWidth="1"/>
    <col min="9738" max="9738" width="9.140625" style="106"/>
    <col min="9739" max="9739" width="2.5703125" style="106" customWidth="1"/>
    <col min="9740" max="9984" width="9.140625" style="106"/>
    <col min="9985" max="9985" width="4.5703125" style="106" customWidth="1"/>
    <col min="9986" max="9986" width="22.28515625" style="106" customWidth="1"/>
    <col min="9987" max="9987" width="7" style="106" customWidth="1"/>
    <col min="9988" max="9988" width="8.5703125" style="106" customWidth="1"/>
    <col min="9989" max="9989" width="7.28515625" style="106" customWidth="1"/>
    <col min="9990" max="9990" width="8.5703125" style="106" customWidth="1"/>
    <col min="9991" max="9991" width="6.7109375" style="106" customWidth="1"/>
    <col min="9992" max="9992" width="8.5703125" style="106" customWidth="1"/>
    <col min="9993" max="9993" width="10" style="106" customWidth="1"/>
    <col min="9994" max="9994" width="9.140625" style="106"/>
    <col min="9995" max="9995" width="2.5703125" style="106" customWidth="1"/>
    <col min="9996" max="10240" width="9.140625" style="106"/>
    <col min="10241" max="10241" width="4.5703125" style="106" customWidth="1"/>
    <col min="10242" max="10242" width="22.28515625" style="106" customWidth="1"/>
    <col min="10243" max="10243" width="7" style="106" customWidth="1"/>
    <col min="10244" max="10244" width="8.5703125" style="106" customWidth="1"/>
    <col min="10245" max="10245" width="7.28515625" style="106" customWidth="1"/>
    <col min="10246" max="10246" width="8.5703125" style="106" customWidth="1"/>
    <col min="10247" max="10247" width="6.7109375" style="106" customWidth="1"/>
    <col min="10248" max="10248" width="8.5703125" style="106" customWidth="1"/>
    <col min="10249" max="10249" width="10" style="106" customWidth="1"/>
    <col min="10250" max="10250" width="9.140625" style="106"/>
    <col min="10251" max="10251" width="2.5703125" style="106" customWidth="1"/>
    <col min="10252" max="10496" width="9.140625" style="106"/>
    <col min="10497" max="10497" width="4.5703125" style="106" customWidth="1"/>
    <col min="10498" max="10498" width="22.28515625" style="106" customWidth="1"/>
    <col min="10499" max="10499" width="7" style="106" customWidth="1"/>
    <col min="10500" max="10500" width="8.5703125" style="106" customWidth="1"/>
    <col min="10501" max="10501" width="7.28515625" style="106" customWidth="1"/>
    <col min="10502" max="10502" width="8.5703125" style="106" customWidth="1"/>
    <col min="10503" max="10503" width="6.7109375" style="106" customWidth="1"/>
    <col min="10504" max="10504" width="8.5703125" style="106" customWidth="1"/>
    <col min="10505" max="10505" width="10" style="106" customWidth="1"/>
    <col min="10506" max="10506" width="9.140625" style="106"/>
    <col min="10507" max="10507" width="2.5703125" style="106" customWidth="1"/>
    <col min="10508" max="10752" width="9.140625" style="106"/>
    <col min="10753" max="10753" width="4.5703125" style="106" customWidth="1"/>
    <col min="10754" max="10754" width="22.28515625" style="106" customWidth="1"/>
    <col min="10755" max="10755" width="7" style="106" customWidth="1"/>
    <col min="10756" max="10756" width="8.5703125" style="106" customWidth="1"/>
    <col min="10757" max="10757" width="7.28515625" style="106" customWidth="1"/>
    <col min="10758" max="10758" width="8.5703125" style="106" customWidth="1"/>
    <col min="10759" max="10759" width="6.7109375" style="106" customWidth="1"/>
    <col min="10760" max="10760" width="8.5703125" style="106" customWidth="1"/>
    <col min="10761" max="10761" width="10" style="106" customWidth="1"/>
    <col min="10762" max="10762" width="9.140625" style="106"/>
    <col min="10763" max="10763" width="2.5703125" style="106" customWidth="1"/>
    <col min="10764" max="11008" width="9.140625" style="106"/>
    <col min="11009" max="11009" width="4.5703125" style="106" customWidth="1"/>
    <col min="11010" max="11010" width="22.28515625" style="106" customWidth="1"/>
    <col min="11011" max="11011" width="7" style="106" customWidth="1"/>
    <col min="11012" max="11012" width="8.5703125" style="106" customWidth="1"/>
    <col min="11013" max="11013" width="7.28515625" style="106" customWidth="1"/>
    <col min="11014" max="11014" width="8.5703125" style="106" customWidth="1"/>
    <col min="11015" max="11015" width="6.7109375" style="106" customWidth="1"/>
    <col min="11016" max="11016" width="8.5703125" style="106" customWidth="1"/>
    <col min="11017" max="11017" width="10" style="106" customWidth="1"/>
    <col min="11018" max="11018" width="9.140625" style="106"/>
    <col min="11019" max="11019" width="2.5703125" style="106" customWidth="1"/>
    <col min="11020" max="11264" width="9.140625" style="106"/>
    <col min="11265" max="11265" width="4.5703125" style="106" customWidth="1"/>
    <col min="11266" max="11266" width="22.28515625" style="106" customWidth="1"/>
    <col min="11267" max="11267" width="7" style="106" customWidth="1"/>
    <col min="11268" max="11268" width="8.5703125" style="106" customWidth="1"/>
    <col min="11269" max="11269" width="7.28515625" style="106" customWidth="1"/>
    <col min="11270" max="11270" width="8.5703125" style="106" customWidth="1"/>
    <col min="11271" max="11271" width="6.7109375" style="106" customWidth="1"/>
    <col min="11272" max="11272" width="8.5703125" style="106" customWidth="1"/>
    <col min="11273" max="11273" width="10" style="106" customWidth="1"/>
    <col min="11274" max="11274" width="9.140625" style="106"/>
    <col min="11275" max="11275" width="2.5703125" style="106" customWidth="1"/>
    <col min="11276" max="11520" width="9.140625" style="106"/>
    <col min="11521" max="11521" width="4.5703125" style="106" customWidth="1"/>
    <col min="11522" max="11522" width="22.28515625" style="106" customWidth="1"/>
    <col min="11523" max="11523" width="7" style="106" customWidth="1"/>
    <col min="11524" max="11524" width="8.5703125" style="106" customWidth="1"/>
    <col min="11525" max="11525" width="7.28515625" style="106" customWidth="1"/>
    <col min="11526" max="11526" width="8.5703125" style="106" customWidth="1"/>
    <col min="11527" max="11527" width="6.7109375" style="106" customWidth="1"/>
    <col min="11528" max="11528" width="8.5703125" style="106" customWidth="1"/>
    <col min="11529" max="11529" width="10" style="106" customWidth="1"/>
    <col min="11530" max="11530" width="9.140625" style="106"/>
    <col min="11531" max="11531" width="2.5703125" style="106" customWidth="1"/>
    <col min="11532" max="11776" width="9.140625" style="106"/>
    <col min="11777" max="11777" width="4.5703125" style="106" customWidth="1"/>
    <col min="11778" max="11778" width="22.28515625" style="106" customWidth="1"/>
    <col min="11779" max="11779" width="7" style="106" customWidth="1"/>
    <col min="11780" max="11780" width="8.5703125" style="106" customWidth="1"/>
    <col min="11781" max="11781" width="7.28515625" style="106" customWidth="1"/>
    <col min="11782" max="11782" width="8.5703125" style="106" customWidth="1"/>
    <col min="11783" max="11783" width="6.7109375" style="106" customWidth="1"/>
    <col min="11784" max="11784" width="8.5703125" style="106" customWidth="1"/>
    <col min="11785" max="11785" width="10" style="106" customWidth="1"/>
    <col min="11786" max="11786" width="9.140625" style="106"/>
    <col min="11787" max="11787" width="2.5703125" style="106" customWidth="1"/>
    <col min="11788" max="12032" width="9.140625" style="106"/>
    <col min="12033" max="12033" width="4.5703125" style="106" customWidth="1"/>
    <col min="12034" max="12034" width="22.28515625" style="106" customWidth="1"/>
    <col min="12035" max="12035" width="7" style="106" customWidth="1"/>
    <col min="12036" max="12036" width="8.5703125" style="106" customWidth="1"/>
    <col min="12037" max="12037" width="7.28515625" style="106" customWidth="1"/>
    <col min="12038" max="12038" width="8.5703125" style="106" customWidth="1"/>
    <col min="12039" max="12039" width="6.7109375" style="106" customWidth="1"/>
    <col min="12040" max="12040" width="8.5703125" style="106" customWidth="1"/>
    <col min="12041" max="12041" width="10" style="106" customWidth="1"/>
    <col min="12042" max="12042" width="9.140625" style="106"/>
    <col min="12043" max="12043" width="2.5703125" style="106" customWidth="1"/>
    <col min="12044" max="12288" width="9.140625" style="106"/>
    <col min="12289" max="12289" width="4.5703125" style="106" customWidth="1"/>
    <col min="12290" max="12290" width="22.28515625" style="106" customWidth="1"/>
    <col min="12291" max="12291" width="7" style="106" customWidth="1"/>
    <col min="12292" max="12292" width="8.5703125" style="106" customWidth="1"/>
    <col min="12293" max="12293" width="7.28515625" style="106" customWidth="1"/>
    <col min="12294" max="12294" width="8.5703125" style="106" customWidth="1"/>
    <col min="12295" max="12295" width="6.7109375" style="106" customWidth="1"/>
    <col min="12296" max="12296" width="8.5703125" style="106" customWidth="1"/>
    <col min="12297" max="12297" width="10" style="106" customWidth="1"/>
    <col min="12298" max="12298" width="9.140625" style="106"/>
    <col min="12299" max="12299" width="2.5703125" style="106" customWidth="1"/>
    <col min="12300" max="12544" width="9.140625" style="106"/>
    <col min="12545" max="12545" width="4.5703125" style="106" customWidth="1"/>
    <col min="12546" max="12546" width="22.28515625" style="106" customWidth="1"/>
    <col min="12547" max="12547" width="7" style="106" customWidth="1"/>
    <col min="12548" max="12548" width="8.5703125" style="106" customWidth="1"/>
    <col min="12549" max="12549" width="7.28515625" style="106" customWidth="1"/>
    <col min="12550" max="12550" width="8.5703125" style="106" customWidth="1"/>
    <col min="12551" max="12551" width="6.7109375" style="106" customWidth="1"/>
    <col min="12552" max="12552" width="8.5703125" style="106" customWidth="1"/>
    <col min="12553" max="12553" width="10" style="106" customWidth="1"/>
    <col min="12554" max="12554" width="9.140625" style="106"/>
    <col min="12555" max="12555" width="2.5703125" style="106" customWidth="1"/>
    <col min="12556" max="12800" width="9.140625" style="106"/>
    <col min="12801" max="12801" width="4.5703125" style="106" customWidth="1"/>
    <col min="12802" max="12802" width="22.28515625" style="106" customWidth="1"/>
    <col min="12803" max="12803" width="7" style="106" customWidth="1"/>
    <col min="12804" max="12804" width="8.5703125" style="106" customWidth="1"/>
    <col min="12805" max="12805" width="7.28515625" style="106" customWidth="1"/>
    <col min="12806" max="12806" width="8.5703125" style="106" customWidth="1"/>
    <col min="12807" max="12807" width="6.7109375" style="106" customWidth="1"/>
    <col min="12808" max="12808" width="8.5703125" style="106" customWidth="1"/>
    <col min="12809" max="12809" width="10" style="106" customWidth="1"/>
    <col min="12810" max="12810" width="9.140625" style="106"/>
    <col min="12811" max="12811" width="2.5703125" style="106" customWidth="1"/>
    <col min="12812" max="13056" width="9.140625" style="106"/>
    <col min="13057" max="13057" width="4.5703125" style="106" customWidth="1"/>
    <col min="13058" max="13058" width="22.28515625" style="106" customWidth="1"/>
    <col min="13059" max="13059" width="7" style="106" customWidth="1"/>
    <col min="13060" max="13060" width="8.5703125" style="106" customWidth="1"/>
    <col min="13061" max="13061" width="7.28515625" style="106" customWidth="1"/>
    <col min="13062" max="13062" width="8.5703125" style="106" customWidth="1"/>
    <col min="13063" max="13063" width="6.7109375" style="106" customWidth="1"/>
    <col min="13064" max="13064" width="8.5703125" style="106" customWidth="1"/>
    <col min="13065" max="13065" width="10" style="106" customWidth="1"/>
    <col min="13066" max="13066" width="9.140625" style="106"/>
    <col min="13067" max="13067" width="2.5703125" style="106" customWidth="1"/>
    <col min="13068" max="13312" width="9.140625" style="106"/>
    <col min="13313" max="13313" width="4.5703125" style="106" customWidth="1"/>
    <col min="13314" max="13314" width="22.28515625" style="106" customWidth="1"/>
    <col min="13315" max="13315" width="7" style="106" customWidth="1"/>
    <col min="13316" max="13316" width="8.5703125" style="106" customWidth="1"/>
    <col min="13317" max="13317" width="7.28515625" style="106" customWidth="1"/>
    <col min="13318" max="13318" width="8.5703125" style="106" customWidth="1"/>
    <col min="13319" max="13319" width="6.7109375" style="106" customWidth="1"/>
    <col min="13320" max="13320" width="8.5703125" style="106" customWidth="1"/>
    <col min="13321" max="13321" width="10" style="106" customWidth="1"/>
    <col min="13322" max="13322" width="9.140625" style="106"/>
    <col min="13323" max="13323" width="2.5703125" style="106" customWidth="1"/>
    <col min="13324" max="13568" width="9.140625" style="106"/>
    <col min="13569" max="13569" width="4.5703125" style="106" customWidth="1"/>
    <col min="13570" max="13570" width="22.28515625" style="106" customWidth="1"/>
    <col min="13571" max="13571" width="7" style="106" customWidth="1"/>
    <col min="13572" max="13572" width="8.5703125" style="106" customWidth="1"/>
    <col min="13573" max="13573" width="7.28515625" style="106" customWidth="1"/>
    <col min="13574" max="13574" width="8.5703125" style="106" customWidth="1"/>
    <col min="13575" max="13575" width="6.7109375" style="106" customWidth="1"/>
    <col min="13576" max="13576" width="8.5703125" style="106" customWidth="1"/>
    <col min="13577" max="13577" width="10" style="106" customWidth="1"/>
    <col min="13578" max="13578" width="9.140625" style="106"/>
    <col min="13579" max="13579" width="2.5703125" style="106" customWidth="1"/>
    <col min="13580" max="13824" width="9.140625" style="106"/>
    <col min="13825" max="13825" width="4.5703125" style="106" customWidth="1"/>
    <col min="13826" max="13826" width="22.28515625" style="106" customWidth="1"/>
    <col min="13827" max="13827" width="7" style="106" customWidth="1"/>
    <col min="13828" max="13828" width="8.5703125" style="106" customWidth="1"/>
    <col min="13829" max="13829" width="7.28515625" style="106" customWidth="1"/>
    <col min="13830" max="13830" width="8.5703125" style="106" customWidth="1"/>
    <col min="13831" max="13831" width="6.7109375" style="106" customWidth="1"/>
    <col min="13832" max="13832" width="8.5703125" style="106" customWidth="1"/>
    <col min="13833" max="13833" width="10" style="106" customWidth="1"/>
    <col min="13834" max="13834" width="9.140625" style="106"/>
    <col min="13835" max="13835" width="2.5703125" style="106" customWidth="1"/>
    <col min="13836" max="14080" width="9.140625" style="106"/>
    <col min="14081" max="14081" width="4.5703125" style="106" customWidth="1"/>
    <col min="14082" max="14082" width="22.28515625" style="106" customWidth="1"/>
    <col min="14083" max="14083" width="7" style="106" customWidth="1"/>
    <col min="14084" max="14084" width="8.5703125" style="106" customWidth="1"/>
    <col min="14085" max="14085" width="7.28515625" style="106" customWidth="1"/>
    <col min="14086" max="14086" width="8.5703125" style="106" customWidth="1"/>
    <col min="14087" max="14087" width="6.7109375" style="106" customWidth="1"/>
    <col min="14088" max="14088" width="8.5703125" style="106" customWidth="1"/>
    <col min="14089" max="14089" width="10" style="106" customWidth="1"/>
    <col min="14090" max="14090" width="9.140625" style="106"/>
    <col min="14091" max="14091" width="2.5703125" style="106" customWidth="1"/>
    <col min="14092" max="14336" width="9.140625" style="106"/>
    <col min="14337" max="14337" width="4.5703125" style="106" customWidth="1"/>
    <col min="14338" max="14338" width="22.28515625" style="106" customWidth="1"/>
    <col min="14339" max="14339" width="7" style="106" customWidth="1"/>
    <col min="14340" max="14340" width="8.5703125" style="106" customWidth="1"/>
    <col min="14341" max="14341" width="7.28515625" style="106" customWidth="1"/>
    <col min="14342" max="14342" width="8.5703125" style="106" customWidth="1"/>
    <col min="14343" max="14343" width="6.7109375" style="106" customWidth="1"/>
    <col min="14344" max="14344" width="8.5703125" style="106" customWidth="1"/>
    <col min="14345" max="14345" width="10" style="106" customWidth="1"/>
    <col min="14346" max="14346" width="9.140625" style="106"/>
    <col min="14347" max="14347" width="2.5703125" style="106" customWidth="1"/>
    <col min="14348" max="14592" width="9.140625" style="106"/>
    <col min="14593" max="14593" width="4.5703125" style="106" customWidth="1"/>
    <col min="14594" max="14594" width="22.28515625" style="106" customWidth="1"/>
    <col min="14595" max="14595" width="7" style="106" customWidth="1"/>
    <col min="14596" max="14596" width="8.5703125" style="106" customWidth="1"/>
    <col min="14597" max="14597" width="7.28515625" style="106" customWidth="1"/>
    <col min="14598" max="14598" width="8.5703125" style="106" customWidth="1"/>
    <col min="14599" max="14599" width="6.7109375" style="106" customWidth="1"/>
    <col min="14600" max="14600" width="8.5703125" style="106" customWidth="1"/>
    <col min="14601" max="14601" width="10" style="106" customWidth="1"/>
    <col min="14602" max="14602" width="9.140625" style="106"/>
    <col min="14603" max="14603" width="2.5703125" style="106" customWidth="1"/>
    <col min="14604" max="14848" width="9.140625" style="106"/>
    <col min="14849" max="14849" width="4.5703125" style="106" customWidth="1"/>
    <col min="14850" max="14850" width="22.28515625" style="106" customWidth="1"/>
    <col min="14851" max="14851" width="7" style="106" customWidth="1"/>
    <col min="14852" max="14852" width="8.5703125" style="106" customWidth="1"/>
    <col min="14853" max="14853" width="7.28515625" style="106" customWidth="1"/>
    <col min="14854" max="14854" width="8.5703125" style="106" customWidth="1"/>
    <col min="14855" max="14855" width="6.7109375" style="106" customWidth="1"/>
    <col min="14856" max="14856" width="8.5703125" style="106" customWidth="1"/>
    <col min="14857" max="14857" width="10" style="106" customWidth="1"/>
    <col min="14858" max="14858" width="9.140625" style="106"/>
    <col min="14859" max="14859" width="2.5703125" style="106" customWidth="1"/>
    <col min="14860" max="15104" width="9.140625" style="106"/>
    <col min="15105" max="15105" width="4.5703125" style="106" customWidth="1"/>
    <col min="15106" max="15106" width="22.28515625" style="106" customWidth="1"/>
    <col min="15107" max="15107" width="7" style="106" customWidth="1"/>
    <col min="15108" max="15108" width="8.5703125" style="106" customWidth="1"/>
    <col min="15109" max="15109" width="7.28515625" style="106" customWidth="1"/>
    <col min="15110" max="15110" width="8.5703125" style="106" customWidth="1"/>
    <col min="15111" max="15111" width="6.7109375" style="106" customWidth="1"/>
    <col min="15112" max="15112" width="8.5703125" style="106" customWidth="1"/>
    <col min="15113" max="15113" width="10" style="106" customWidth="1"/>
    <col min="15114" max="15114" width="9.140625" style="106"/>
    <col min="15115" max="15115" width="2.5703125" style="106" customWidth="1"/>
    <col min="15116" max="15360" width="9.140625" style="106"/>
    <col min="15361" max="15361" width="4.5703125" style="106" customWidth="1"/>
    <col min="15362" max="15362" width="22.28515625" style="106" customWidth="1"/>
    <col min="15363" max="15363" width="7" style="106" customWidth="1"/>
    <col min="15364" max="15364" width="8.5703125" style="106" customWidth="1"/>
    <col min="15365" max="15365" width="7.28515625" style="106" customWidth="1"/>
    <col min="15366" max="15366" width="8.5703125" style="106" customWidth="1"/>
    <col min="15367" max="15367" width="6.7109375" style="106" customWidth="1"/>
    <col min="15368" max="15368" width="8.5703125" style="106" customWidth="1"/>
    <col min="15369" max="15369" width="10" style="106" customWidth="1"/>
    <col min="15370" max="15370" width="9.140625" style="106"/>
    <col min="15371" max="15371" width="2.5703125" style="106" customWidth="1"/>
    <col min="15372" max="15616" width="9.140625" style="106"/>
    <col min="15617" max="15617" width="4.5703125" style="106" customWidth="1"/>
    <col min="15618" max="15618" width="22.28515625" style="106" customWidth="1"/>
    <col min="15619" max="15619" width="7" style="106" customWidth="1"/>
    <col min="15620" max="15620" width="8.5703125" style="106" customWidth="1"/>
    <col min="15621" max="15621" width="7.28515625" style="106" customWidth="1"/>
    <col min="15622" max="15622" width="8.5703125" style="106" customWidth="1"/>
    <col min="15623" max="15623" width="6.7109375" style="106" customWidth="1"/>
    <col min="15624" max="15624" width="8.5703125" style="106" customWidth="1"/>
    <col min="15625" max="15625" width="10" style="106" customWidth="1"/>
    <col min="15626" max="15626" width="9.140625" style="106"/>
    <col min="15627" max="15627" width="2.5703125" style="106" customWidth="1"/>
    <col min="15628" max="15872" width="9.140625" style="106"/>
    <col min="15873" max="15873" width="4.5703125" style="106" customWidth="1"/>
    <col min="15874" max="15874" width="22.28515625" style="106" customWidth="1"/>
    <col min="15875" max="15875" width="7" style="106" customWidth="1"/>
    <col min="15876" max="15876" width="8.5703125" style="106" customWidth="1"/>
    <col min="15877" max="15877" width="7.28515625" style="106" customWidth="1"/>
    <col min="15878" max="15878" width="8.5703125" style="106" customWidth="1"/>
    <col min="15879" max="15879" width="6.7109375" style="106" customWidth="1"/>
    <col min="15880" max="15880" width="8.5703125" style="106" customWidth="1"/>
    <col min="15881" max="15881" width="10" style="106" customWidth="1"/>
    <col min="15882" max="15882" width="9.140625" style="106"/>
    <col min="15883" max="15883" width="2.5703125" style="106" customWidth="1"/>
    <col min="15884" max="16128" width="9.140625" style="106"/>
    <col min="16129" max="16129" width="4.5703125" style="106" customWidth="1"/>
    <col min="16130" max="16130" width="22.28515625" style="106" customWidth="1"/>
    <col min="16131" max="16131" width="7" style="106" customWidth="1"/>
    <col min="16132" max="16132" width="8.5703125" style="106" customWidth="1"/>
    <col min="16133" max="16133" width="7.28515625" style="106" customWidth="1"/>
    <col min="16134" max="16134" width="8.5703125" style="106" customWidth="1"/>
    <col min="16135" max="16135" width="6.7109375" style="106" customWidth="1"/>
    <col min="16136" max="16136" width="8.5703125" style="106" customWidth="1"/>
    <col min="16137" max="16137" width="10" style="106" customWidth="1"/>
    <col min="16138" max="16138" width="9.140625" style="106"/>
    <col min="16139" max="16139" width="2.5703125" style="106" customWidth="1"/>
    <col min="16140" max="16384" width="9.140625" style="106"/>
  </cols>
  <sheetData>
    <row r="1" spans="1:11">
      <c r="A1" s="619" t="s">
        <v>145</v>
      </c>
      <c r="B1" s="619"/>
      <c r="C1" s="619"/>
      <c r="D1" s="619"/>
      <c r="E1" s="619"/>
      <c r="F1" s="619"/>
      <c r="G1" s="619"/>
      <c r="H1" s="619"/>
      <c r="I1" s="619"/>
      <c r="J1" s="105"/>
    </row>
    <row r="2" spans="1:11">
      <c r="A2" s="107"/>
      <c r="B2" s="108" t="s">
        <v>468</v>
      </c>
      <c r="C2" s="107"/>
      <c r="D2" s="107"/>
      <c r="E2" s="107"/>
      <c r="F2" s="107"/>
      <c r="G2" s="107"/>
      <c r="H2" s="107"/>
      <c r="I2" s="109"/>
      <c r="J2" s="105"/>
    </row>
    <row r="3" spans="1:11" ht="14.25" customHeight="1">
      <c r="A3" s="620"/>
      <c r="B3" s="620"/>
      <c r="C3" s="622" t="s">
        <v>473</v>
      </c>
      <c r="D3" s="623"/>
      <c r="E3" s="624" t="s">
        <v>474</v>
      </c>
      <c r="F3" s="625"/>
      <c r="G3" s="624" t="s">
        <v>450</v>
      </c>
      <c r="H3" s="625"/>
      <c r="I3" s="612" t="s">
        <v>146</v>
      </c>
      <c r="J3" s="612" t="s">
        <v>147</v>
      </c>
    </row>
    <row r="4" spans="1:11" ht="25.5">
      <c r="A4" s="621"/>
      <c r="B4" s="621"/>
      <c r="C4" s="206" t="s">
        <v>148</v>
      </c>
      <c r="D4" s="206" t="s">
        <v>149</v>
      </c>
      <c r="E4" s="206" t="s">
        <v>148</v>
      </c>
      <c r="F4" s="206" t="s">
        <v>149</v>
      </c>
      <c r="G4" s="206" t="s">
        <v>148</v>
      </c>
      <c r="H4" s="206" t="s">
        <v>149</v>
      </c>
      <c r="I4" s="626"/>
      <c r="J4" s="613"/>
    </row>
    <row r="5" spans="1:11">
      <c r="A5" s="614" t="s">
        <v>150</v>
      </c>
      <c r="B5" s="615"/>
      <c r="C5" s="110">
        <f t="shared" ref="C5:H5" si="0">SUM(C6:C23)</f>
        <v>219</v>
      </c>
      <c r="D5" s="111">
        <f t="shared" si="0"/>
        <v>100</v>
      </c>
      <c r="E5" s="110">
        <f t="shared" si="0"/>
        <v>372</v>
      </c>
      <c r="F5" s="111">
        <f t="shared" si="0"/>
        <v>100</v>
      </c>
      <c r="G5" s="314">
        <f t="shared" si="0"/>
        <v>466</v>
      </c>
      <c r="H5" s="111">
        <f t="shared" si="0"/>
        <v>100</v>
      </c>
      <c r="I5" s="112">
        <f>SUM(G5/E5*100)</f>
        <v>125.26881720430107</v>
      </c>
      <c r="J5" s="113">
        <f>SUM(G5/C5*100)</f>
        <v>212.78538812785391</v>
      </c>
    </row>
    <row r="6" spans="1:11" ht="14.25" customHeight="1">
      <c r="A6" s="616" t="s">
        <v>151</v>
      </c>
      <c r="B6" s="114" t="s">
        <v>152</v>
      </c>
      <c r="C6" s="315">
        <v>3</v>
      </c>
      <c r="D6" s="111">
        <f>C6/C5*100</f>
        <v>1.3698630136986301</v>
      </c>
      <c r="E6" s="314">
        <v>2</v>
      </c>
      <c r="F6" s="111">
        <f>E6/E5*100</f>
        <v>0.53763440860215062</v>
      </c>
      <c r="G6" s="116">
        <v>3</v>
      </c>
      <c r="H6" s="115">
        <f>G6/G5*100</f>
        <v>0.64377682403433478</v>
      </c>
      <c r="I6" s="117">
        <f>SUM(G6/E6*100)</f>
        <v>150</v>
      </c>
      <c r="J6" s="117">
        <f>SUM(G6/C6*100)</f>
        <v>100</v>
      </c>
      <c r="K6" s="118"/>
    </row>
    <row r="7" spans="1:11">
      <c r="A7" s="617"/>
      <c r="B7" s="119" t="s">
        <v>153</v>
      </c>
      <c r="C7" s="316">
        <v>20</v>
      </c>
      <c r="D7" s="279">
        <f>C7/C5*100</f>
        <v>9.1324200913241995</v>
      </c>
      <c r="E7" s="317">
        <v>13</v>
      </c>
      <c r="F7" s="279">
        <f>E7/E5*100</f>
        <v>3.4946236559139781</v>
      </c>
      <c r="G7" s="121">
        <v>8</v>
      </c>
      <c r="H7" s="117">
        <f>G7/G5*100</f>
        <v>1.7167381974248928</v>
      </c>
      <c r="I7" s="117">
        <f>SUM(G7/E7*100)</f>
        <v>61.53846153846154</v>
      </c>
      <c r="J7" s="117">
        <f>SUM(G7/C7*100)</f>
        <v>40</v>
      </c>
    </row>
    <row r="8" spans="1:11">
      <c r="A8" s="617"/>
      <c r="B8" s="119" t="s">
        <v>154</v>
      </c>
      <c r="C8" s="316">
        <v>0</v>
      </c>
      <c r="D8" s="279">
        <f>C8/C5*100</f>
        <v>0</v>
      </c>
      <c r="E8" s="317">
        <v>18</v>
      </c>
      <c r="F8" s="279">
        <f>E8/E5*100</f>
        <v>4.838709677419355</v>
      </c>
      <c r="G8" s="121">
        <v>53</v>
      </c>
      <c r="H8" s="117">
        <f>G8/G5*100</f>
        <v>11.373390557939913</v>
      </c>
      <c r="I8" s="117">
        <f t="shared" ref="I8:I22" si="1">SUM(G8/E8*100)</f>
        <v>294.44444444444446</v>
      </c>
      <c r="J8" s="117">
        <v>0</v>
      </c>
    </row>
    <row r="9" spans="1:11">
      <c r="A9" s="617"/>
      <c r="B9" s="119" t="s">
        <v>155</v>
      </c>
      <c r="C9" s="316">
        <v>22</v>
      </c>
      <c r="D9" s="279">
        <f>C9/C5*100</f>
        <v>10.045662100456621</v>
      </c>
      <c r="E9" s="317">
        <v>0</v>
      </c>
      <c r="F9" s="279">
        <f>E9/E5*100</f>
        <v>0</v>
      </c>
      <c r="G9" s="121">
        <v>1</v>
      </c>
      <c r="H9" s="117">
        <f>G9/G5*100</f>
        <v>0.21459227467811159</v>
      </c>
      <c r="I9" s="117">
        <v>0</v>
      </c>
      <c r="J9" s="117">
        <f t="shared" ref="J9:J21" si="2">SUM(G9/C9*100)</f>
        <v>4.5454545454545459</v>
      </c>
    </row>
    <row r="10" spans="1:11">
      <c r="A10" s="617"/>
      <c r="B10" s="119" t="s">
        <v>156</v>
      </c>
      <c r="C10" s="316">
        <v>57</v>
      </c>
      <c r="D10" s="279">
        <f>C10/C5*100</f>
        <v>26.027397260273972</v>
      </c>
      <c r="E10" s="317">
        <v>18</v>
      </c>
      <c r="F10" s="279">
        <f>E10/E5*100</f>
        <v>4.838709677419355</v>
      </c>
      <c r="G10" s="121">
        <v>83</v>
      </c>
      <c r="H10" s="117">
        <f>G10/G5*100</f>
        <v>17.811158798283262</v>
      </c>
      <c r="I10" s="117">
        <f t="shared" si="1"/>
        <v>461.11111111111109</v>
      </c>
      <c r="J10" s="117">
        <f t="shared" si="2"/>
        <v>145.61403508771932</v>
      </c>
    </row>
    <row r="11" spans="1:11">
      <c r="A11" s="617"/>
      <c r="B11" s="119" t="s">
        <v>157</v>
      </c>
      <c r="C11" s="316">
        <v>0</v>
      </c>
      <c r="D11" s="279">
        <f>C11/C5*100</f>
        <v>0</v>
      </c>
      <c r="E11" s="317">
        <v>0</v>
      </c>
      <c r="F11" s="279">
        <f>E11/E5*100</f>
        <v>0</v>
      </c>
      <c r="G11" s="121">
        <v>0</v>
      </c>
      <c r="H11" s="117">
        <f>G11/G5*100</f>
        <v>0</v>
      </c>
      <c r="I11" s="117">
        <v>0</v>
      </c>
      <c r="J11" s="117">
        <v>0</v>
      </c>
    </row>
    <row r="12" spans="1:11">
      <c r="A12" s="617"/>
      <c r="B12" s="119" t="s">
        <v>158</v>
      </c>
      <c r="C12" s="316">
        <v>0</v>
      </c>
      <c r="D12" s="279">
        <f>C12/C5*100</f>
        <v>0</v>
      </c>
      <c r="E12" s="317">
        <v>1</v>
      </c>
      <c r="F12" s="279">
        <f>E12/E5*100</f>
        <v>0.26881720430107531</v>
      </c>
      <c r="G12" s="121">
        <v>1</v>
      </c>
      <c r="H12" s="117">
        <f>G12/G5*100</f>
        <v>0.21459227467811159</v>
      </c>
      <c r="I12" s="117">
        <f t="shared" si="1"/>
        <v>100</v>
      </c>
      <c r="J12" s="117">
        <v>0</v>
      </c>
    </row>
    <row r="13" spans="1:11">
      <c r="A13" s="617"/>
      <c r="B13" s="119" t="s">
        <v>159</v>
      </c>
      <c r="C13" s="316">
        <v>0</v>
      </c>
      <c r="D13" s="279">
        <f>C13/C5*100</f>
        <v>0</v>
      </c>
      <c r="E13" s="317">
        <v>0</v>
      </c>
      <c r="F13" s="279">
        <f>E13/E5*100</f>
        <v>0</v>
      </c>
      <c r="G13" s="121">
        <v>0</v>
      </c>
      <c r="H13" s="117">
        <f>G13/G5*100</f>
        <v>0</v>
      </c>
      <c r="I13" s="117">
        <v>0</v>
      </c>
      <c r="J13" s="117">
        <v>0</v>
      </c>
    </row>
    <row r="14" spans="1:11">
      <c r="A14" s="617"/>
      <c r="B14" s="119" t="s">
        <v>160</v>
      </c>
      <c r="C14" s="316">
        <v>2</v>
      </c>
      <c r="D14" s="279">
        <f>C14/C5*100</f>
        <v>0.91324200913242004</v>
      </c>
      <c r="E14" s="317">
        <v>1</v>
      </c>
      <c r="F14" s="279">
        <f>E14/E5*100</f>
        <v>0.26881720430107531</v>
      </c>
      <c r="G14" s="121">
        <v>3</v>
      </c>
      <c r="H14" s="117">
        <f>G14/G5*100</f>
        <v>0.64377682403433478</v>
      </c>
      <c r="I14" s="117">
        <f t="shared" si="1"/>
        <v>300</v>
      </c>
      <c r="J14" s="117">
        <f t="shared" si="2"/>
        <v>150</v>
      </c>
    </row>
    <row r="15" spans="1:11">
      <c r="A15" s="617"/>
      <c r="B15" s="119" t="s">
        <v>161</v>
      </c>
      <c r="C15" s="316">
        <v>16</v>
      </c>
      <c r="D15" s="279">
        <f>C15/C5*100</f>
        <v>7.3059360730593603</v>
      </c>
      <c r="E15" s="317">
        <v>11</v>
      </c>
      <c r="F15" s="279">
        <f>E15/E5*100</f>
        <v>2.956989247311828</v>
      </c>
      <c r="G15" s="121">
        <v>7</v>
      </c>
      <c r="H15" s="117">
        <f>G15/G5*100</f>
        <v>1.502145922746781</v>
      </c>
      <c r="I15" s="117">
        <f t="shared" si="1"/>
        <v>63.636363636363633</v>
      </c>
      <c r="J15" s="117">
        <f t="shared" si="2"/>
        <v>43.75</v>
      </c>
      <c r="K15" s="118"/>
    </row>
    <row r="16" spans="1:11">
      <c r="A16" s="617"/>
      <c r="B16" s="119" t="s">
        <v>162</v>
      </c>
      <c r="C16" s="316">
        <v>34</v>
      </c>
      <c r="D16" s="279">
        <f>C16/C5*100</f>
        <v>15.52511415525114</v>
      </c>
      <c r="E16" s="317">
        <v>35</v>
      </c>
      <c r="F16" s="279">
        <f>E16/E5*100</f>
        <v>9.408602150537634</v>
      </c>
      <c r="G16" s="121">
        <v>35</v>
      </c>
      <c r="H16" s="117">
        <f>G16/G5*100</f>
        <v>7.5107296137339059</v>
      </c>
      <c r="I16" s="117">
        <f t="shared" si="1"/>
        <v>100</v>
      </c>
      <c r="J16" s="117">
        <f t="shared" si="2"/>
        <v>102.94117647058823</v>
      </c>
    </row>
    <row r="17" spans="1:11">
      <c r="A17" s="617"/>
      <c r="B17" s="122" t="s">
        <v>163</v>
      </c>
      <c r="C17" s="316">
        <v>54</v>
      </c>
      <c r="D17" s="279">
        <f>C17/C5*100</f>
        <v>24.657534246575342</v>
      </c>
      <c r="E17" s="317">
        <v>55</v>
      </c>
      <c r="F17" s="279">
        <f>E17/E5*100</f>
        <v>14.78494623655914</v>
      </c>
      <c r="G17" s="121">
        <v>39</v>
      </c>
      <c r="H17" s="117">
        <f>G17/G5*100</f>
        <v>8.3690987124463518</v>
      </c>
      <c r="I17" s="117">
        <f t="shared" si="1"/>
        <v>70.909090909090907</v>
      </c>
      <c r="J17" s="117">
        <f t="shared" si="2"/>
        <v>72.222222222222214</v>
      </c>
    </row>
    <row r="18" spans="1:11">
      <c r="A18" s="617"/>
      <c r="B18" s="119" t="s">
        <v>164</v>
      </c>
      <c r="C18" s="316">
        <v>1</v>
      </c>
      <c r="D18" s="279">
        <f>C18/C5*100</f>
        <v>0.45662100456621002</v>
      </c>
      <c r="E18" s="317">
        <v>1</v>
      </c>
      <c r="F18" s="279">
        <f>E18/E5*100</f>
        <v>0.26881720430107531</v>
      </c>
      <c r="G18" s="121">
        <v>0</v>
      </c>
      <c r="H18" s="117">
        <f>G18/G5*100</f>
        <v>0</v>
      </c>
      <c r="I18" s="117">
        <f t="shared" si="1"/>
        <v>0</v>
      </c>
      <c r="J18" s="117">
        <f t="shared" si="2"/>
        <v>0</v>
      </c>
    </row>
    <row r="19" spans="1:11">
      <c r="A19" s="617"/>
      <c r="B19" s="119" t="s">
        <v>165</v>
      </c>
      <c r="C19" s="316">
        <v>0</v>
      </c>
      <c r="D19" s="279">
        <f>C19/C5*100</f>
        <v>0</v>
      </c>
      <c r="E19" s="317">
        <v>0</v>
      </c>
      <c r="F19" s="279">
        <f>E19/E5*100</f>
        <v>0</v>
      </c>
      <c r="G19" s="121">
        <v>1</v>
      </c>
      <c r="H19" s="117">
        <f>G19/G5*100</f>
        <v>0.21459227467811159</v>
      </c>
      <c r="I19" s="117">
        <v>0</v>
      </c>
      <c r="J19" s="117">
        <v>0</v>
      </c>
    </row>
    <row r="20" spans="1:11">
      <c r="A20" s="617"/>
      <c r="B20" s="119" t="s">
        <v>166</v>
      </c>
      <c r="C20" s="316">
        <v>2</v>
      </c>
      <c r="D20" s="279">
        <f>C20/C5*100</f>
        <v>0.91324200913242004</v>
      </c>
      <c r="E20" s="317">
        <v>2</v>
      </c>
      <c r="F20" s="279">
        <f>E20/E5*100</f>
        <v>0.53763440860215062</v>
      </c>
      <c r="G20" s="121">
        <v>0</v>
      </c>
      <c r="H20" s="117">
        <f>G20/G5*100</f>
        <v>0</v>
      </c>
      <c r="I20" s="117">
        <f t="shared" si="1"/>
        <v>0</v>
      </c>
      <c r="J20" s="117">
        <f t="shared" si="2"/>
        <v>0</v>
      </c>
    </row>
    <row r="21" spans="1:11" ht="25.5">
      <c r="A21" s="617"/>
      <c r="B21" s="119" t="s">
        <v>167</v>
      </c>
      <c r="C21" s="316">
        <v>8</v>
      </c>
      <c r="D21" s="279">
        <f>C21/C5*100</f>
        <v>3.6529680365296802</v>
      </c>
      <c r="E21" s="317">
        <v>0</v>
      </c>
      <c r="F21" s="279">
        <f>E21/E5*100</f>
        <v>0</v>
      </c>
      <c r="G21" s="121">
        <v>0</v>
      </c>
      <c r="H21" s="117">
        <f>G21/G5*100</f>
        <v>0</v>
      </c>
      <c r="I21" s="117">
        <v>0</v>
      </c>
      <c r="J21" s="117">
        <f t="shared" si="2"/>
        <v>0</v>
      </c>
      <c r="K21" s="118"/>
    </row>
    <row r="22" spans="1:11">
      <c r="A22" s="617"/>
      <c r="B22" s="119" t="s">
        <v>168</v>
      </c>
      <c r="C22" s="120">
        <v>0</v>
      </c>
      <c r="D22" s="279">
        <f>C22/C5*100</f>
        <v>0</v>
      </c>
      <c r="E22" s="317">
        <v>215</v>
      </c>
      <c r="F22" s="279">
        <f>E22/E5*100</f>
        <v>57.795698924731184</v>
      </c>
      <c r="G22" s="121">
        <v>232</v>
      </c>
      <c r="H22" s="117">
        <f>G22/G5*100</f>
        <v>49.785407725321889</v>
      </c>
      <c r="I22" s="117">
        <f t="shared" si="1"/>
        <v>107.90697674418605</v>
      </c>
      <c r="J22" s="117">
        <v>0</v>
      </c>
      <c r="K22" s="118"/>
    </row>
    <row r="23" spans="1:11">
      <c r="A23" s="618"/>
      <c r="B23" s="123" t="s">
        <v>169</v>
      </c>
      <c r="C23" s="318">
        <v>0</v>
      </c>
      <c r="D23" s="282">
        <f>C23/C5*100</f>
        <v>0</v>
      </c>
      <c r="E23" s="319">
        <v>0</v>
      </c>
      <c r="F23" s="282">
        <f>E23/E5*100</f>
        <v>0</v>
      </c>
      <c r="G23" s="124">
        <v>0</v>
      </c>
      <c r="H23" s="125">
        <f>G23/G5*100</f>
        <v>0</v>
      </c>
      <c r="I23" s="125">
        <v>0</v>
      </c>
      <c r="J23" s="125">
        <v>0</v>
      </c>
    </row>
    <row r="24" spans="1:11">
      <c r="B24" s="448" t="s">
        <v>627</v>
      </c>
      <c r="C24" s="320"/>
      <c r="D24" s="320"/>
      <c r="E24" s="321"/>
      <c r="F24" s="322"/>
      <c r="G24" s="322"/>
      <c r="H24" s="320"/>
      <c r="I24" s="320"/>
      <c r="J24" s="320"/>
      <c r="K24" s="118"/>
    </row>
  </sheetData>
  <mergeCells count="9">
    <mergeCell ref="J3:J4"/>
    <mergeCell ref="A5:B5"/>
    <mergeCell ref="A6:A23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8"/>
  <sheetViews>
    <sheetView workbookViewId="0">
      <selection activeCell="D25" sqref="D25"/>
    </sheetView>
  </sheetViews>
  <sheetFormatPr defaultRowHeight="14.25"/>
  <cols>
    <col min="1" max="1" width="16.140625" style="131" customWidth="1"/>
    <col min="2" max="3" width="18.140625" style="131" customWidth="1"/>
    <col min="4" max="4" width="15.7109375" style="131" customWidth="1"/>
    <col min="5" max="5" width="12.7109375" style="131" customWidth="1"/>
    <col min="6" max="6" width="17.42578125" style="131" customWidth="1"/>
    <col min="7" max="256" width="9.140625" style="128"/>
    <col min="257" max="257" width="16.140625" style="128" customWidth="1"/>
    <col min="258" max="259" width="18.140625" style="128" customWidth="1"/>
    <col min="260" max="260" width="15.7109375" style="128" customWidth="1"/>
    <col min="261" max="261" width="12.7109375" style="128" customWidth="1"/>
    <col min="262" max="262" width="17.42578125" style="128" customWidth="1"/>
    <col min="263" max="512" width="9.140625" style="128"/>
    <col min="513" max="513" width="16.140625" style="128" customWidth="1"/>
    <col min="514" max="515" width="18.140625" style="128" customWidth="1"/>
    <col min="516" max="516" width="15.7109375" style="128" customWidth="1"/>
    <col min="517" max="517" width="12.7109375" style="128" customWidth="1"/>
    <col min="518" max="518" width="17.42578125" style="128" customWidth="1"/>
    <col min="519" max="768" width="9.140625" style="128"/>
    <col min="769" max="769" width="16.140625" style="128" customWidth="1"/>
    <col min="770" max="771" width="18.140625" style="128" customWidth="1"/>
    <col min="772" max="772" width="15.7109375" style="128" customWidth="1"/>
    <col min="773" max="773" width="12.7109375" style="128" customWidth="1"/>
    <col min="774" max="774" width="17.42578125" style="128" customWidth="1"/>
    <col min="775" max="1024" width="9.140625" style="128"/>
    <col min="1025" max="1025" width="16.140625" style="128" customWidth="1"/>
    <col min="1026" max="1027" width="18.140625" style="128" customWidth="1"/>
    <col min="1028" max="1028" width="15.7109375" style="128" customWidth="1"/>
    <col min="1029" max="1029" width="12.7109375" style="128" customWidth="1"/>
    <col min="1030" max="1030" width="17.42578125" style="128" customWidth="1"/>
    <col min="1031" max="1280" width="9.140625" style="128"/>
    <col min="1281" max="1281" width="16.140625" style="128" customWidth="1"/>
    <col min="1282" max="1283" width="18.140625" style="128" customWidth="1"/>
    <col min="1284" max="1284" width="15.7109375" style="128" customWidth="1"/>
    <col min="1285" max="1285" width="12.7109375" style="128" customWidth="1"/>
    <col min="1286" max="1286" width="17.42578125" style="128" customWidth="1"/>
    <col min="1287" max="1536" width="9.140625" style="128"/>
    <col min="1537" max="1537" width="16.140625" style="128" customWidth="1"/>
    <col min="1538" max="1539" width="18.140625" style="128" customWidth="1"/>
    <col min="1540" max="1540" width="15.7109375" style="128" customWidth="1"/>
    <col min="1541" max="1541" width="12.7109375" style="128" customWidth="1"/>
    <col min="1542" max="1542" width="17.42578125" style="128" customWidth="1"/>
    <col min="1543" max="1792" width="9.140625" style="128"/>
    <col min="1793" max="1793" width="16.140625" style="128" customWidth="1"/>
    <col min="1794" max="1795" width="18.140625" style="128" customWidth="1"/>
    <col min="1796" max="1796" width="15.7109375" style="128" customWidth="1"/>
    <col min="1797" max="1797" width="12.7109375" style="128" customWidth="1"/>
    <col min="1798" max="1798" width="17.42578125" style="128" customWidth="1"/>
    <col min="1799" max="2048" width="9.140625" style="128"/>
    <col min="2049" max="2049" width="16.140625" style="128" customWidth="1"/>
    <col min="2050" max="2051" width="18.140625" style="128" customWidth="1"/>
    <col min="2052" max="2052" width="15.7109375" style="128" customWidth="1"/>
    <col min="2053" max="2053" width="12.7109375" style="128" customWidth="1"/>
    <col min="2054" max="2054" width="17.42578125" style="128" customWidth="1"/>
    <col min="2055" max="2304" width="9.140625" style="128"/>
    <col min="2305" max="2305" width="16.140625" style="128" customWidth="1"/>
    <col min="2306" max="2307" width="18.140625" style="128" customWidth="1"/>
    <col min="2308" max="2308" width="15.7109375" style="128" customWidth="1"/>
    <col min="2309" max="2309" width="12.7109375" style="128" customWidth="1"/>
    <col min="2310" max="2310" width="17.42578125" style="128" customWidth="1"/>
    <col min="2311" max="2560" width="9.140625" style="128"/>
    <col min="2561" max="2561" width="16.140625" style="128" customWidth="1"/>
    <col min="2562" max="2563" width="18.140625" style="128" customWidth="1"/>
    <col min="2564" max="2564" width="15.7109375" style="128" customWidth="1"/>
    <col min="2565" max="2565" width="12.7109375" style="128" customWidth="1"/>
    <col min="2566" max="2566" width="17.42578125" style="128" customWidth="1"/>
    <col min="2567" max="2816" width="9.140625" style="128"/>
    <col min="2817" max="2817" width="16.140625" style="128" customWidth="1"/>
    <col min="2818" max="2819" width="18.140625" style="128" customWidth="1"/>
    <col min="2820" max="2820" width="15.7109375" style="128" customWidth="1"/>
    <col min="2821" max="2821" width="12.7109375" style="128" customWidth="1"/>
    <col min="2822" max="2822" width="17.42578125" style="128" customWidth="1"/>
    <col min="2823" max="3072" width="9.140625" style="128"/>
    <col min="3073" max="3073" width="16.140625" style="128" customWidth="1"/>
    <col min="3074" max="3075" width="18.140625" style="128" customWidth="1"/>
    <col min="3076" max="3076" width="15.7109375" style="128" customWidth="1"/>
    <col min="3077" max="3077" width="12.7109375" style="128" customWidth="1"/>
    <col min="3078" max="3078" width="17.42578125" style="128" customWidth="1"/>
    <col min="3079" max="3328" width="9.140625" style="128"/>
    <col min="3329" max="3329" width="16.140625" style="128" customWidth="1"/>
    <col min="3330" max="3331" width="18.140625" style="128" customWidth="1"/>
    <col min="3332" max="3332" width="15.7109375" style="128" customWidth="1"/>
    <col min="3333" max="3333" width="12.7109375" style="128" customWidth="1"/>
    <col min="3334" max="3334" width="17.42578125" style="128" customWidth="1"/>
    <col min="3335" max="3584" width="9.140625" style="128"/>
    <col min="3585" max="3585" width="16.140625" style="128" customWidth="1"/>
    <col min="3586" max="3587" width="18.140625" style="128" customWidth="1"/>
    <col min="3588" max="3588" width="15.7109375" style="128" customWidth="1"/>
    <col min="3589" max="3589" width="12.7109375" style="128" customWidth="1"/>
    <col min="3590" max="3590" width="17.42578125" style="128" customWidth="1"/>
    <col min="3591" max="3840" width="9.140625" style="128"/>
    <col min="3841" max="3841" width="16.140625" style="128" customWidth="1"/>
    <col min="3842" max="3843" width="18.140625" style="128" customWidth="1"/>
    <col min="3844" max="3844" width="15.7109375" style="128" customWidth="1"/>
    <col min="3845" max="3845" width="12.7109375" style="128" customWidth="1"/>
    <col min="3846" max="3846" width="17.42578125" style="128" customWidth="1"/>
    <col min="3847" max="4096" width="9.140625" style="128"/>
    <col min="4097" max="4097" width="16.140625" style="128" customWidth="1"/>
    <col min="4098" max="4099" width="18.140625" style="128" customWidth="1"/>
    <col min="4100" max="4100" width="15.7109375" style="128" customWidth="1"/>
    <col min="4101" max="4101" width="12.7109375" style="128" customWidth="1"/>
    <col min="4102" max="4102" width="17.42578125" style="128" customWidth="1"/>
    <col min="4103" max="4352" width="9.140625" style="128"/>
    <col min="4353" max="4353" width="16.140625" style="128" customWidth="1"/>
    <col min="4354" max="4355" width="18.140625" style="128" customWidth="1"/>
    <col min="4356" max="4356" width="15.7109375" style="128" customWidth="1"/>
    <col min="4357" max="4357" width="12.7109375" style="128" customWidth="1"/>
    <col min="4358" max="4358" width="17.42578125" style="128" customWidth="1"/>
    <col min="4359" max="4608" width="9.140625" style="128"/>
    <col min="4609" max="4609" width="16.140625" style="128" customWidth="1"/>
    <col min="4610" max="4611" width="18.140625" style="128" customWidth="1"/>
    <col min="4612" max="4612" width="15.7109375" style="128" customWidth="1"/>
    <col min="4613" max="4613" width="12.7109375" style="128" customWidth="1"/>
    <col min="4614" max="4614" width="17.42578125" style="128" customWidth="1"/>
    <col min="4615" max="4864" width="9.140625" style="128"/>
    <col min="4865" max="4865" width="16.140625" style="128" customWidth="1"/>
    <col min="4866" max="4867" width="18.140625" style="128" customWidth="1"/>
    <col min="4868" max="4868" width="15.7109375" style="128" customWidth="1"/>
    <col min="4869" max="4869" width="12.7109375" style="128" customWidth="1"/>
    <col min="4870" max="4870" width="17.42578125" style="128" customWidth="1"/>
    <col min="4871" max="5120" width="9.140625" style="128"/>
    <col min="5121" max="5121" width="16.140625" style="128" customWidth="1"/>
    <col min="5122" max="5123" width="18.140625" style="128" customWidth="1"/>
    <col min="5124" max="5124" width="15.7109375" style="128" customWidth="1"/>
    <col min="5125" max="5125" width="12.7109375" style="128" customWidth="1"/>
    <col min="5126" max="5126" width="17.42578125" style="128" customWidth="1"/>
    <col min="5127" max="5376" width="9.140625" style="128"/>
    <col min="5377" max="5377" width="16.140625" style="128" customWidth="1"/>
    <col min="5378" max="5379" width="18.140625" style="128" customWidth="1"/>
    <col min="5380" max="5380" width="15.7109375" style="128" customWidth="1"/>
    <col min="5381" max="5381" width="12.7109375" style="128" customWidth="1"/>
    <col min="5382" max="5382" width="17.42578125" style="128" customWidth="1"/>
    <col min="5383" max="5632" width="9.140625" style="128"/>
    <col min="5633" max="5633" width="16.140625" style="128" customWidth="1"/>
    <col min="5634" max="5635" width="18.140625" style="128" customWidth="1"/>
    <col min="5636" max="5636" width="15.7109375" style="128" customWidth="1"/>
    <col min="5637" max="5637" width="12.7109375" style="128" customWidth="1"/>
    <col min="5638" max="5638" width="17.42578125" style="128" customWidth="1"/>
    <col min="5639" max="5888" width="9.140625" style="128"/>
    <col min="5889" max="5889" width="16.140625" style="128" customWidth="1"/>
    <col min="5890" max="5891" width="18.140625" style="128" customWidth="1"/>
    <col min="5892" max="5892" width="15.7109375" style="128" customWidth="1"/>
    <col min="5893" max="5893" width="12.7109375" style="128" customWidth="1"/>
    <col min="5894" max="5894" width="17.42578125" style="128" customWidth="1"/>
    <col min="5895" max="6144" width="9.140625" style="128"/>
    <col min="6145" max="6145" width="16.140625" style="128" customWidth="1"/>
    <col min="6146" max="6147" width="18.140625" style="128" customWidth="1"/>
    <col min="6148" max="6148" width="15.7109375" style="128" customWidth="1"/>
    <col min="6149" max="6149" width="12.7109375" style="128" customWidth="1"/>
    <col min="6150" max="6150" width="17.42578125" style="128" customWidth="1"/>
    <col min="6151" max="6400" width="9.140625" style="128"/>
    <col min="6401" max="6401" width="16.140625" style="128" customWidth="1"/>
    <col min="6402" max="6403" width="18.140625" style="128" customWidth="1"/>
    <col min="6404" max="6404" width="15.7109375" style="128" customWidth="1"/>
    <col min="6405" max="6405" width="12.7109375" style="128" customWidth="1"/>
    <col min="6406" max="6406" width="17.42578125" style="128" customWidth="1"/>
    <col min="6407" max="6656" width="9.140625" style="128"/>
    <col min="6657" max="6657" width="16.140625" style="128" customWidth="1"/>
    <col min="6658" max="6659" width="18.140625" style="128" customWidth="1"/>
    <col min="6660" max="6660" width="15.7109375" style="128" customWidth="1"/>
    <col min="6661" max="6661" width="12.7109375" style="128" customWidth="1"/>
    <col min="6662" max="6662" width="17.42578125" style="128" customWidth="1"/>
    <col min="6663" max="6912" width="9.140625" style="128"/>
    <col min="6913" max="6913" width="16.140625" style="128" customWidth="1"/>
    <col min="6914" max="6915" width="18.140625" style="128" customWidth="1"/>
    <col min="6916" max="6916" width="15.7109375" style="128" customWidth="1"/>
    <col min="6917" max="6917" width="12.7109375" style="128" customWidth="1"/>
    <col min="6918" max="6918" width="17.42578125" style="128" customWidth="1"/>
    <col min="6919" max="7168" width="9.140625" style="128"/>
    <col min="7169" max="7169" width="16.140625" style="128" customWidth="1"/>
    <col min="7170" max="7171" width="18.140625" style="128" customWidth="1"/>
    <col min="7172" max="7172" width="15.7109375" style="128" customWidth="1"/>
    <col min="7173" max="7173" width="12.7109375" style="128" customWidth="1"/>
    <col min="7174" max="7174" width="17.42578125" style="128" customWidth="1"/>
    <col min="7175" max="7424" width="9.140625" style="128"/>
    <col min="7425" max="7425" width="16.140625" style="128" customWidth="1"/>
    <col min="7426" max="7427" width="18.140625" style="128" customWidth="1"/>
    <col min="7428" max="7428" width="15.7109375" style="128" customWidth="1"/>
    <col min="7429" max="7429" width="12.7109375" style="128" customWidth="1"/>
    <col min="7430" max="7430" width="17.42578125" style="128" customWidth="1"/>
    <col min="7431" max="7680" width="9.140625" style="128"/>
    <col min="7681" max="7681" width="16.140625" style="128" customWidth="1"/>
    <col min="7682" max="7683" width="18.140625" style="128" customWidth="1"/>
    <col min="7684" max="7684" width="15.7109375" style="128" customWidth="1"/>
    <col min="7685" max="7685" width="12.7109375" style="128" customWidth="1"/>
    <col min="7686" max="7686" width="17.42578125" style="128" customWidth="1"/>
    <col min="7687" max="7936" width="9.140625" style="128"/>
    <col min="7937" max="7937" width="16.140625" style="128" customWidth="1"/>
    <col min="7938" max="7939" width="18.140625" style="128" customWidth="1"/>
    <col min="7940" max="7940" width="15.7109375" style="128" customWidth="1"/>
    <col min="7941" max="7941" width="12.7109375" style="128" customWidth="1"/>
    <col min="7942" max="7942" width="17.42578125" style="128" customWidth="1"/>
    <col min="7943" max="8192" width="9.140625" style="128"/>
    <col min="8193" max="8193" width="16.140625" style="128" customWidth="1"/>
    <col min="8194" max="8195" width="18.140625" style="128" customWidth="1"/>
    <col min="8196" max="8196" width="15.7109375" style="128" customWidth="1"/>
    <col min="8197" max="8197" width="12.7109375" style="128" customWidth="1"/>
    <col min="8198" max="8198" width="17.42578125" style="128" customWidth="1"/>
    <col min="8199" max="8448" width="9.140625" style="128"/>
    <col min="8449" max="8449" width="16.140625" style="128" customWidth="1"/>
    <col min="8450" max="8451" width="18.140625" style="128" customWidth="1"/>
    <col min="8452" max="8452" width="15.7109375" style="128" customWidth="1"/>
    <col min="8453" max="8453" width="12.7109375" style="128" customWidth="1"/>
    <col min="8454" max="8454" width="17.42578125" style="128" customWidth="1"/>
    <col min="8455" max="8704" width="9.140625" style="128"/>
    <col min="8705" max="8705" width="16.140625" style="128" customWidth="1"/>
    <col min="8706" max="8707" width="18.140625" style="128" customWidth="1"/>
    <col min="8708" max="8708" width="15.7109375" style="128" customWidth="1"/>
    <col min="8709" max="8709" width="12.7109375" style="128" customWidth="1"/>
    <col min="8710" max="8710" width="17.42578125" style="128" customWidth="1"/>
    <col min="8711" max="8960" width="9.140625" style="128"/>
    <col min="8961" max="8961" width="16.140625" style="128" customWidth="1"/>
    <col min="8962" max="8963" width="18.140625" style="128" customWidth="1"/>
    <col min="8964" max="8964" width="15.7109375" style="128" customWidth="1"/>
    <col min="8965" max="8965" width="12.7109375" style="128" customWidth="1"/>
    <col min="8966" max="8966" width="17.42578125" style="128" customWidth="1"/>
    <col min="8967" max="9216" width="9.140625" style="128"/>
    <col min="9217" max="9217" width="16.140625" style="128" customWidth="1"/>
    <col min="9218" max="9219" width="18.140625" style="128" customWidth="1"/>
    <col min="9220" max="9220" width="15.7109375" style="128" customWidth="1"/>
    <col min="9221" max="9221" width="12.7109375" style="128" customWidth="1"/>
    <col min="9222" max="9222" width="17.42578125" style="128" customWidth="1"/>
    <col min="9223" max="9472" width="9.140625" style="128"/>
    <col min="9473" max="9473" width="16.140625" style="128" customWidth="1"/>
    <col min="9474" max="9475" width="18.140625" style="128" customWidth="1"/>
    <col min="9476" max="9476" width="15.7109375" style="128" customWidth="1"/>
    <col min="9477" max="9477" width="12.7109375" style="128" customWidth="1"/>
    <col min="9478" max="9478" width="17.42578125" style="128" customWidth="1"/>
    <col min="9479" max="9728" width="9.140625" style="128"/>
    <col min="9729" max="9729" width="16.140625" style="128" customWidth="1"/>
    <col min="9730" max="9731" width="18.140625" style="128" customWidth="1"/>
    <col min="9732" max="9732" width="15.7109375" style="128" customWidth="1"/>
    <col min="9733" max="9733" width="12.7109375" style="128" customWidth="1"/>
    <col min="9734" max="9734" width="17.42578125" style="128" customWidth="1"/>
    <col min="9735" max="9984" width="9.140625" style="128"/>
    <col min="9985" max="9985" width="16.140625" style="128" customWidth="1"/>
    <col min="9986" max="9987" width="18.140625" style="128" customWidth="1"/>
    <col min="9988" max="9988" width="15.7109375" style="128" customWidth="1"/>
    <col min="9989" max="9989" width="12.7109375" style="128" customWidth="1"/>
    <col min="9990" max="9990" width="17.42578125" style="128" customWidth="1"/>
    <col min="9991" max="10240" width="9.140625" style="128"/>
    <col min="10241" max="10241" width="16.140625" style="128" customWidth="1"/>
    <col min="10242" max="10243" width="18.140625" style="128" customWidth="1"/>
    <col min="10244" max="10244" width="15.7109375" style="128" customWidth="1"/>
    <col min="10245" max="10245" width="12.7109375" style="128" customWidth="1"/>
    <col min="10246" max="10246" width="17.42578125" style="128" customWidth="1"/>
    <col min="10247" max="10496" width="9.140625" style="128"/>
    <col min="10497" max="10497" width="16.140625" style="128" customWidth="1"/>
    <col min="10498" max="10499" width="18.140625" style="128" customWidth="1"/>
    <col min="10500" max="10500" width="15.7109375" style="128" customWidth="1"/>
    <col min="10501" max="10501" width="12.7109375" style="128" customWidth="1"/>
    <col min="10502" max="10502" width="17.42578125" style="128" customWidth="1"/>
    <col min="10503" max="10752" width="9.140625" style="128"/>
    <col min="10753" max="10753" width="16.140625" style="128" customWidth="1"/>
    <col min="10754" max="10755" width="18.140625" style="128" customWidth="1"/>
    <col min="10756" max="10756" width="15.7109375" style="128" customWidth="1"/>
    <col min="10757" max="10757" width="12.7109375" style="128" customWidth="1"/>
    <col min="10758" max="10758" width="17.42578125" style="128" customWidth="1"/>
    <col min="10759" max="11008" width="9.140625" style="128"/>
    <col min="11009" max="11009" width="16.140625" style="128" customWidth="1"/>
    <col min="11010" max="11011" width="18.140625" style="128" customWidth="1"/>
    <col min="11012" max="11012" width="15.7109375" style="128" customWidth="1"/>
    <col min="11013" max="11013" width="12.7109375" style="128" customWidth="1"/>
    <col min="11014" max="11014" width="17.42578125" style="128" customWidth="1"/>
    <col min="11015" max="11264" width="9.140625" style="128"/>
    <col min="11265" max="11265" width="16.140625" style="128" customWidth="1"/>
    <col min="11266" max="11267" width="18.140625" style="128" customWidth="1"/>
    <col min="11268" max="11268" width="15.7109375" style="128" customWidth="1"/>
    <col min="11269" max="11269" width="12.7109375" style="128" customWidth="1"/>
    <col min="11270" max="11270" width="17.42578125" style="128" customWidth="1"/>
    <col min="11271" max="11520" width="9.140625" style="128"/>
    <col min="11521" max="11521" width="16.140625" style="128" customWidth="1"/>
    <col min="11522" max="11523" width="18.140625" style="128" customWidth="1"/>
    <col min="11524" max="11524" width="15.7109375" style="128" customWidth="1"/>
    <col min="11525" max="11525" width="12.7109375" style="128" customWidth="1"/>
    <col min="11526" max="11526" width="17.42578125" style="128" customWidth="1"/>
    <col min="11527" max="11776" width="9.140625" style="128"/>
    <col min="11777" max="11777" width="16.140625" style="128" customWidth="1"/>
    <col min="11778" max="11779" width="18.140625" style="128" customWidth="1"/>
    <col min="11780" max="11780" width="15.7109375" style="128" customWidth="1"/>
    <col min="11781" max="11781" width="12.7109375" style="128" customWidth="1"/>
    <col min="11782" max="11782" width="17.42578125" style="128" customWidth="1"/>
    <col min="11783" max="12032" width="9.140625" style="128"/>
    <col min="12033" max="12033" width="16.140625" style="128" customWidth="1"/>
    <col min="12034" max="12035" width="18.140625" style="128" customWidth="1"/>
    <col min="12036" max="12036" width="15.7109375" style="128" customWidth="1"/>
    <col min="12037" max="12037" width="12.7109375" style="128" customWidth="1"/>
    <col min="12038" max="12038" width="17.42578125" style="128" customWidth="1"/>
    <col min="12039" max="12288" width="9.140625" style="128"/>
    <col min="12289" max="12289" width="16.140625" style="128" customWidth="1"/>
    <col min="12290" max="12291" width="18.140625" style="128" customWidth="1"/>
    <col min="12292" max="12292" width="15.7109375" style="128" customWidth="1"/>
    <col min="12293" max="12293" width="12.7109375" style="128" customWidth="1"/>
    <col min="12294" max="12294" width="17.42578125" style="128" customWidth="1"/>
    <col min="12295" max="12544" width="9.140625" style="128"/>
    <col min="12545" max="12545" width="16.140625" style="128" customWidth="1"/>
    <col min="12546" max="12547" width="18.140625" style="128" customWidth="1"/>
    <col min="12548" max="12548" width="15.7109375" style="128" customWidth="1"/>
    <col min="12549" max="12549" width="12.7109375" style="128" customWidth="1"/>
    <col min="12550" max="12550" width="17.42578125" style="128" customWidth="1"/>
    <col min="12551" max="12800" width="9.140625" style="128"/>
    <col min="12801" max="12801" width="16.140625" style="128" customWidth="1"/>
    <col min="12802" max="12803" width="18.140625" style="128" customWidth="1"/>
    <col min="12804" max="12804" width="15.7109375" style="128" customWidth="1"/>
    <col min="12805" max="12805" width="12.7109375" style="128" customWidth="1"/>
    <col min="12806" max="12806" width="17.42578125" style="128" customWidth="1"/>
    <col min="12807" max="13056" width="9.140625" style="128"/>
    <col min="13057" max="13057" width="16.140625" style="128" customWidth="1"/>
    <col min="13058" max="13059" width="18.140625" style="128" customWidth="1"/>
    <col min="13060" max="13060" width="15.7109375" style="128" customWidth="1"/>
    <col min="13061" max="13061" width="12.7109375" style="128" customWidth="1"/>
    <col min="13062" max="13062" width="17.42578125" style="128" customWidth="1"/>
    <col min="13063" max="13312" width="9.140625" style="128"/>
    <col min="13313" max="13313" width="16.140625" style="128" customWidth="1"/>
    <col min="13314" max="13315" width="18.140625" style="128" customWidth="1"/>
    <col min="13316" max="13316" width="15.7109375" style="128" customWidth="1"/>
    <col min="13317" max="13317" width="12.7109375" style="128" customWidth="1"/>
    <col min="13318" max="13318" width="17.42578125" style="128" customWidth="1"/>
    <col min="13319" max="13568" width="9.140625" style="128"/>
    <col min="13569" max="13569" width="16.140625" style="128" customWidth="1"/>
    <col min="13570" max="13571" width="18.140625" style="128" customWidth="1"/>
    <col min="13572" max="13572" width="15.7109375" style="128" customWidth="1"/>
    <col min="13573" max="13573" width="12.7109375" style="128" customWidth="1"/>
    <col min="13574" max="13574" width="17.42578125" style="128" customWidth="1"/>
    <col min="13575" max="13824" width="9.140625" style="128"/>
    <col min="13825" max="13825" width="16.140625" style="128" customWidth="1"/>
    <col min="13826" max="13827" width="18.140625" style="128" customWidth="1"/>
    <col min="13828" max="13828" width="15.7109375" style="128" customWidth="1"/>
    <col min="13829" max="13829" width="12.7109375" style="128" customWidth="1"/>
    <col min="13830" max="13830" width="17.42578125" style="128" customWidth="1"/>
    <col min="13831" max="14080" width="9.140625" style="128"/>
    <col min="14081" max="14081" width="16.140625" style="128" customWidth="1"/>
    <col min="14082" max="14083" width="18.140625" style="128" customWidth="1"/>
    <col min="14084" max="14084" width="15.7109375" style="128" customWidth="1"/>
    <col min="14085" max="14085" width="12.7109375" style="128" customWidth="1"/>
    <col min="14086" max="14086" width="17.42578125" style="128" customWidth="1"/>
    <col min="14087" max="14336" width="9.140625" style="128"/>
    <col min="14337" max="14337" width="16.140625" style="128" customWidth="1"/>
    <col min="14338" max="14339" width="18.140625" style="128" customWidth="1"/>
    <col min="14340" max="14340" width="15.7109375" style="128" customWidth="1"/>
    <col min="14341" max="14341" width="12.7109375" style="128" customWidth="1"/>
    <col min="14342" max="14342" width="17.42578125" style="128" customWidth="1"/>
    <col min="14343" max="14592" width="9.140625" style="128"/>
    <col min="14593" max="14593" width="16.140625" style="128" customWidth="1"/>
    <col min="14594" max="14595" width="18.140625" style="128" customWidth="1"/>
    <col min="14596" max="14596" width="15.7109375" style="128" customWidth="1"/>
    <col min="14597" max="14597" width="12.7109375" style="128" customWidth="1"/>
    <col min="14598" max="14598" width="17.42578125" style="128" customWidth="1"/>
    <col min="14599" max="14848" width="9.140625" style="128"/>
    <col min="14849" max="14849" width="16.140625" style="128" customWidth="1"/>
    <col min="14850" max="14851" width="18.140625" style="128" customWidth="1"/>
    <col min="14852" max="14852" width="15.7109375" style="128" customWidth="1"/>
    <col min="14853" max="14853" width="12.7109375" style="128" customWidth="1"/>
    <col min="14854" max="14854" width="17.42578125" style="128" customWidth="1"/>
    <col min="14855" max="15104" width="9.140625" style="128"/>
    <col min="15105" max="15105" width="16.140625" style="128" customWidth="1"/>
    <col min="15106" max="15107" width="18.140625" style="128" customWidth="1"/>
    <col min="15108" max="15108" width="15.7109375" style="128" customWidth="1"/>
    <col min="15109" max="15109" width="12.7109375" style="128" customWidth="1"/>
    <col min="15110" max="15110" width="17.42578125" style="128" customWidth="1"/>
    <col min="15111" max="15360" width="9.140625" style="128"/>
    <col min="15361" max="15361" width="16.140625" style="128" customWidth="1"/>
    <col min="15362" max="15363" width="18.140625" style="128" customWidth="1"/>
    <col min="15364" max="15364" width="15.7109375" style="128" customWidth="1"/>
    <col min="15365" max="15365" width="12.7109375" style="128" customWidth="1"/>
    <col min="15366" max="15366" width="17.42578125" style="128" customWidth="1"/>
    <col min="15367" max="15616" width="9.140625" style="128"/>
    <col min="15617" max="15617" width="16.140625" style="128" customWidth="1"/>
    <col min="15618" max="15619" width="18.140625" style="128" customWidth="1"/>
    <col min="15620" max="15620" width="15.7109375" style="128" customWidth="1"/>
    <col min="15621" max="15621" width="12.7109375" style="128" customWidth="1"/>
    <col min="15622" max="15622" width="17.42578125" style="128" customWidth="1"/>
    <col min="15623" max="15872" width="9.140625" style="128"/>
    <col min="15873" max="15873" width="16.140625" style="128" customWidth="1"/>
    <col min="15874" max="15875" width="18.140625" style="128" customWidth="1"/>
    <col min="15876" max="15876" width="15.7109375" style="128" customWidth="1"/>
    <col min="15877" max="15877" width="12.7109375" style="128" customWidth="1"/>
    <col min="15878" max="15878" width="17.42578125" style="128" customWidth="1"/>
    <col min="15879" max="16128" width="9.140625" style="128"/>
    <col min="16129" max="16129" width="16.140625" style="128" customWidth="1"/>
    <col min="16130" max="16131" width="18.140625" style="128" customWidth="1"/>
    <col min="16132" max="16132" width="15.7109375" style="128" customWidth="1"/>
    <col min="16133" max="16133" width="12.7109375" style="128" customWidth="1"/>
    <col min="16134" max="16134" width="17.42578125" style="128" customWidth="1"/>
    <col min="16135" max="16384" width="9.140625" style="128"/>
  </cols>
  <sheetData>
    <row r="1" spans="1:11">
      <c r="A1" s="627" t="s">
        <v>170</v>
      </c>
      <c r="B1" s="627"/>
      <c r="C1" s="627"/>
      <c r="D1" s="627"/>
      <c r="E1" s="627"/>
      <c r="F1" s="627"/>
      <c r="G1" s="323"/>
      <c r="H1" s="323"/>
      <c r="I1" s="323"/>
      <c r="J1" s="323"/>
      <c r="K1" s="323"/>
    </row>
    <row r="2" spans="1:11">
      <c r="A2" s="324" t="s">
        <v>468</v>
      </c>
      <c r="B2" s="324"/>
      <c r="C2" s="324"/>
      <c r="D2" s="324"/>
      <c r="E2" s="324"/>
      <c r="F2" s="324"/>
      <c r="G2" s="323"/>
      <c r="H2" s="323"/>
      <c r="I2" s="323"/>
      <c r="J2" s="323"/>
      <c r="K2" s="323"/>
    </row>
    <row r="3" spans="1:11">
      <c r="A3" s="324"/>
      <c r="B3" s="324"/>
      <c r="C3" s="324"/>
      <c r="D3" s="324"/>
      <c r="E3" s="324"/>
      <c r="F3" s="324"/>
      <c r="G3" s="323"/>
      <c r="H3" s="323"/>
      <c r="I3" s="323"/>
      <c r="J3" s="323"/>
      <c r="K3" s="323"/>
    </row>
    <row r="4" spans="1:11" ht="14.25" customHeight="1">
      <c r="A4" s="628" t="s">
        <v>171</v>
      </c>
      <c r="B4" s="628" t="s">
        <v>172</v>
      </c>
      <c r="C4" s="628" t="s">
        <v>173</v>
      </c>
      <c r="D4" s="628" t="s">
        <v>174</v>
      </c>
      <c r="E4" s="628" t="s">
        <v>175</v>
      </c>
      <c r="F4" s="628" t="s">
        <v>176</v>
      </c>
      <c r="G4" s="323"/>
      <c r="H4" s="323"/>
      <c r="I4" s="323"/>
      <c r="J4" s="323"/>
      <c r="K4" s="323"/>
    </row>
    <row r="5" spans="1:11" s="129" customFormat="1" ht="15" customHeight="1">
      <c r="A5" s="629"/>
      <c r="B5" s="629"/>
      <c r="C5" s="629"/>
      <c r="D5" s="629"/>
      <c r="E5" s="629"/>
      <c r="F5" s="629"/>
      <c r="G5" s="325"/>
      <c r="H5" s="325"/>
      <c r="I5" s="325"/>
      <c r="J5" s="325"/>
      <c r="K5" s="325"/>
    </row>
    <row r="6" spans="1:11" s="130" customFormat="1">
      <c r="A6" s="629"/>
      <c r="B6" s="630"/>
      <c r="C6" s="629"/>
      <c r="D6" s="629"/>
      <c r="E6" s="629"/>
      <c r="F6" s="629"/>
      <c r="G6" s="326"/>
      <c r="H6" s="326"/>
      <c r="I6" s="326"/>
      <c r="J6" s="326"/>
      <c r="K6" s="326"/>
    </row>
    <row r="7" spans="1:11" s="130" customFormat="1">
      <c r="A7" s="330" t="s">
        <v>48</v>
      </c>
      <c r="B7" s="337">
        <v>1053</v>
      </c>
      <c r="C7" s="331">
        <v>32</v>
      </c>
      <c r="D7" s="331">
        <v>32</v>
      </c>
      <c r="E7" s="331">
        <v>21</v>
      </c>
      <c r="F7" s="332">
        <v>303.89363722697055</v>
      </c>
      <c r="G7" s="326"/>
      <c r="H7" s="326"/>
      <c r="I7" s="326"/>
      <c r="J7" s="336"/>
      <c r="K7" s="335"/>
    </row>
    <row r="8" spans="1:11" s="130" customFormat="1">
      <c r="A8" s="327" t="s">
        <v>49</v>
      </c>
      <c r="B8" s="338">
        <v>1331</v>
      </c>
      <c r="C8" s="328">
        <v>33</v>
      </c>
      <c r="D8" s="328">
        <v>33</v>
      </c>
      <c r="E8" s="328">
        <v>20</v>
      </c>
      <c r="F8" s="329">
        <v>247.93388429752068</v>
      </c>
      <c r="G8" s="326"/>
      <c r="H8" s="326"/>
      <c r="I8" s="326"/>
      <c r="J8" s="336"/>
      <c r="K8" s="335"/>
    </row>
    <row r="9" spans="1:11" s="130" customFormat="1">
      <c r="A9" s="327" t="s">
        <v>50</v>
      </c>
      <c r="B9" s="339">
        <v>1058</v>
      </c>
      <c r="C9" s="328">
        <v>28</v>
      </c>
      <c r="D9" s="328">
        <v>20</v>
      </c>
      <c r="E9" s="328">
        <v>2</v>
      </c>
      <c r="F9" s="329">
        <v>189.03591682419659</v>
      </c>
      <c r="G9" s="326"/>
      <c r="H9" s="326"/>
      <c r="I9" s="326"/>
      <c r="J9" s="336"/>
      <c r="K9" s="335"/>
    </row>
    <row r="10" spans="1:11" s="130" customFormat="1">
      <c r="A10" s="327" t="s">
        <v>51</v>
      </c>
      <c r="B10" s="337">
        <v>678</v>
      </c>
      <c r="C10" s="328">
        <v>33</v>
      </c>
      <c r="D10" s="328">
        <v>33</v>
      </c>
      <c r="E10" s="328">
        <v>15</v>
      </c>
      <c r="F10" s="329">
        <v>486.72566371681415</v>
      </c>
      <c r="G10" s="326"/>
      <c r="H10" s="326"/>
      <c r="I10" s="326"/>
      <c r="J10" s="336"/>
      <c r="K10" s="335"/>
    </row>
    <row r="11" spans="1:11" s="130" customFormat="1">
      <c r="A11" s="327" t="s">
        <v>52</v>
      </c>
      <c r="B11" s="337">
        <v>768</v>
      </c>
      <c r="C11" s="328">
        <v>41</v>
      </c>
      <c r="D11" s="328">
        <v>0</v>
      </c>
      <c r="E11" s="328">
        <v>0</v>
      </c>
      <c r="F11" s="329">
        <v>0</v>
      </c>
      <c r="G11" s="326"/>
      <c r="H11" s="326"/>
      <c r="I11" s="326"/>
      <c r="J11" s="336"/>
      <c r="K11" s="335"/>
    </row>
    <row r="12" spans="1:11" s="130" customFormat="1">
      <c r="A12" s="327" t="s">
        <v>53</v>
      </c>
      <c r="B12" s="337">
        <v>974</v>
      </c>
      <c r="C12" s="328">
        <v>38</v>
      </c>
      <c r="D12" s="328">
        <v>30</v>
      </c>
      <c r="E12" s="328">
        <v>28</v>
      </c>
      <c r="F12" s="329">
        <v>308.00821355236138</v>
      </c>
      <c r="G12" s="326"/>
      <c r="H12" s="326"/>
      <c r="I12" s="326"/>
      <c r="J12" s="336"/>
      <c r="K12" s="335"/>
    </row>
    <row r="13" spans="1:11" s="130" customFormat="1">
      <c r="A13" s="327" t="s">
        <v>54</v>
      </c>
      <c r="B13" s="337">
        <v>1424</v>
      </c>
      <c r="C13" s="328">
        <v>50</v>
      </c>
      <c r="D13" s="328">
        <v>31</v>
      </c>
      <c r="E13" s="328">
        <v>19</v>
      </c>
      <c r="F13" s="329">
        <v>217.69662921348316</v>
      </c>
      <c r="G13" s="326"/>
      <c r="H13" s="326"/>
      <c r="I13" s="326"/>
      <c r="J13" s="336"/>
      <c r="K13" s="335"/>
    </row>
    <row r="14" spans="1:11" s="130" customFormat="1">
      <c r="A14" s="327" t="s">
        <v>55</v>
      </c>
      <c r="B14" s="337">
        <v>1605</v>
      </c>
      <c r="C14" s="328">
        <v>25</v>
      </c>
      <c r="D14" s="328">
        <v>25</v>
      </c>
      <c r="E14" s="328">
        <v>17</v>
      </c>
      <c r="F14" s="329">
        <v>155.76323987538942</v>
      </c>
      <c r="G14" s="326"/>
      <c r="H14" s="326"/>
      <c r="I14" s="326"/>
      <c r="J14" s="336"/>
      <c r="K14" s="335"/>
    </row>
    <row r="15" spans="1:11" s="130" customFormat="1">
      <c r="A15" s="327" t="s">
        <v>56</v>
      </c>
      <c r="B15" s="337">
        <v>1550</v>
      </c>
      <c r="C15" s="328">
        <v>31</v>
      </c>
      <c r="D15" s="328">
        <v>31</v>
      </c>
      <c r="E15" s="328">
        <v>15</v>
      </c>
      <c r="F15" s="329">
        <v>200</v>
      </c>
      <c r="G15" s="326"/>
      <c r="H15" s="326"/>
      <c r="I15" s="326"/>
      <c r="J15" s="336"/>
      <c r="K15" s="335"/>
    </row>
    <row r="16" spans="1:11" s="130" customFormat="1">
      <c r="A16" s="327" t="s">
        <v>57</v>
      </c>
      <c r="B16" s="337">
        <v>1228</v>
      </c>
      <c r="C16" s="328">
        <v>22</v>
      </c>
      <c r="D16" s="328">
        <v>22</v>
      </c>
      <c r="E16" s="328">
        <v>12</v>
      </c>
      <c r="F16" s="329">
        <v>179.15309446254074</v>
      </c>
      <c r="G16" s="326"/>
      <c r="H16" s="326"/>
      <c r="I16" s="326"/>
      <c r="J16" s="336"/>
      <c r="K16" s="335"/>
    </row>
    <row r="17" spans="1:11" s="130" customFormat="1">
      <c r="A17" s="327" t="s">
        <v>58</v>
      </c>
      <c r="B17" s="337">
        <v>1438</v>
      </c>
      <c r="C17" s="328">
        <v>82</v>
      </c>
      <c r="D17" s="328">
        <v>67</v>
      </c>
      <c r="E17" s="328">
        <v>40</v>
      </c>
      <c r="F17" s="329">
        <v>465.92489568845616</v>
      </c>
      <c r="G17" s="326"/>
      <c r="H17" s="326"/>
      <c r="I17" s="326"/>
      <c r="J17" s="336"/>
      <c r="K17" s="335"/>
    </row>
    <row r="18" spans="1:11" s="130" customFormat="1">
      <c r="A18" s="327" t="s">
        <v>59</v>
      </c>
      <c r="B18" s="337">
        <v>1450</v>
      </c>
      <c r="C18" s="328">
        <v>20</v>
      </c>
      <c r="D18" s="328">
        <v>0</v>
      </c>
      <c r="E18" s="328">
        <v>0</v>
      </c>
      <c r="F18" s="329">
        <v>0</v>
      </c>
      <c r="G18" s="326"/>
      <c r="H18" s="326"/>
      <c r="I18" s="326"/>
      <c r="J18" s="336"/>
      <c r="K18" s="335"/>
    </row>
    <row r="19" spans="1:11" s="130" customFormat="1">
      <c r="A19" s="327" t="s">
        <v>60</v>
      </c>
      <c r="B19" s="337">
        <v>3693</v>
      </c>
      <c r="C19" s="328">
        <v>90</v>
      </c>
      <c r="D19" s="328">
        <v>75</v>
      </c>
      <c r="E19" s="328">
        <v>50</v>
      </c>
      <c r="F19" s="329">
        <v>203.08692120227457</v>
      </c>
      <c r="G19" s="326"/>
      <c r="H19" s="326"/>
      <c r="I19" s="326"/>
      <c r="J19" s="336"/>
      <c r="K19" s="335"/>
    </row>
    <row r="20" spans="1:11" s="130" customFormat="1">
      <c r="A20" s="327" t="s">
        <v>61</v>
      </c>
      <c r="B20" s="337">
        <v>9664</v>
      </c>
      <c r="C20" s="328">
        <v>219</v>
      </c>
      <c r="D20" s="328">
        <v>201</v>
      </c>
      <c r="E20" s="328">
        <v>103</v>
      </c>
      <c r="F20" s="329">
        <v>207.98841059602648</v>
      </c>
      <c r="G20" s="326"/>
      <c r="H20" s="326"/>
      <c r="I20" s="326"/>
      <c r="J20" s="336"/>
      <c r="K20" s="335"/>
    </row>
    <row r="21" spans="1:11" s="130" customFormat="1">
      <c r="A21" s="464" t="s">
        <v>62</v>
      </c>
      <c r="B21" s="465">
        <v>1919</v>
      </c>
      <c r="C21" s="466">
        <v>42</v>
      </c>
      <c r="D21" s="466">
        <v>42</v>
      </c>
      <c r="E21" s="466">
        <v>21</v>
      </c>
      <c r="F21" s="333">
        <v>218.86399166232414</v>
      </c>
      <c r="G21" s="326"/>
      <c r="H21" s="326"/>
      <c r="I21" s="326"/>
      <c r="J21" s="336"/>
      <c r="K21" s="335"/>
    </row>
    <row r="22" spans="1:11">
      <c r="A22" s="333" t="s">
        <v>64</v>
      </c>
      <c r="B22" s="333">
        <v>29833</v>
      </c>
      <c r="C22" s="333">
        <v>786</v>
      </c>
      <c r="D22" s="333">
        <v>642</v>
      </c>
      <c r="E22" s="333">
        <v>363</v>
      </c>
      <c r="F22" s="333">
        <v>215.19793517246001</v>
      </c>
      <c r="G22" s="323"/>
      <c r="H22" s="323"/>
      <c r="I22" s="323"/>
      <c r="J22" s="323"/>
      <c r="K22" s="323"/>
    </row>
    <row r="23" spans="1:11">
      <c r="A23" s="323"/>
      <c r="B23" s="323"/>
      <c r="C23" s="323"/>
      <c r="D23" s="323"/>
      <c r="E23" s="323"/>
      <c r="F23" s="323"/>
      <c r="G23" s="323"/>
      <c r="H23" s="323"/>
      <c r="I23" s="323"/>
      <c r="J23" s="323"/>
      <c r="K23" s="323"/>
    </row>
    <row r="32" spans="1:11">
      <c r="A32" s="323"/>
      <c r="B32" s="334"/>
      <c r="C32" s="334"/>
      <c r="D32" s="323"/>
      <c r="E32" s="323"/>
      <c r="F32" s="323"/>
      <c r="G32" s="323"/>
      <c r="H32" s="323"/>
      <c r="I32" s="323"/>
      <c r="J32" s="323"/>
      <c r="K32" s="323"/>
    </row>
    <row r="33" spans="2:3">
      <c r="B33" s="334"/>
      <c r="C33" s="334"/>
    </row>
    <row r="34" spans="2:3">
      <c r="B34" s="334"/>
      <c r="C34" s="334"/>
    </row>
    <row r="35" spans="2:3">
      <c r="B35" s="334"/>
      <c r="C35" s="334"/>
    </row>
    <row r="36" spans="2:3">
      <c r="B36" s="334"/>
      <c r="C36" s="334"/>
    </row>
    <row r="37" spans="2:3">
      <c r="B37" s="334"/>
      <c r="C37" s="334"/>
    </row>
    <row r="38" spans="2:3">
      <c r="B38" s="334"/>
      <c r="C38" s="334"/>
    </row>
    <row r="39" spans="2:3">
      <c r="B39" s="334"/>
      <c r="C39" s="334"/>
    </row>
    <row r="40" spans="2:3">
      <c r="B40" s="334"/>
      <c r="C40" s="334"/>
    </row>
    <row r="41" spans="2:3">
      <c r="B41" s="334"/>
      <c r="C41" s="334"/>
    </row>
    <row r="42" spans="2:3">
      <c r="B42" s="334"/>
      <c r="C42" s="334"/>
    </row>
    <row r="43" spans="2:3">
      <c r="B43" s="334"/>
      <c r="C43" s="334"/>
    </row>
    <row r="44" spans="2:3">
      <c r="B44" s="334"/>
      <c r="C44" s="334"/>
    </row>
    <row r="45" spans="2:3">
      <c r="B45" s="334"/>
      <c r="C45" s="334"/>
    </row>
    <row r="46" spans="2:3">
      <c r="B46" s="334"/>
      <c r="C46" s="334"/>
    </row>
    <row r="47" spans="2:3">
      <c r="B47" s="334"/>
      <c r="C47" s="334"/>
    </row>
    <row r="48" spans="2:3">
      <c r="B48" s="334"/>
      <c r="C48" s="334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4:C60"/>
  <sheetViews>
    <sheetView topLeftCell="A33" workbookViewId="0">
      <selection activeCell="A47" sqref="A47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4" spans="1:3" ht="13.5" customHeight="1"/>
    <row r="35" spans="1:3" ht="13.5" customHeight="1"/>
    <row r="36" spans="1:3" ht="13.5" customHeight="1">
      <c r="A36" s="631" t="s">
        <v>418</v>
      </c>
      <c r="B36" s="631"/>
      <c r="C36" s="631"/>
    </row>
    <row r="37" spans="1:3" ht="12.75" customHeight="1">
      <c r="A37" s="36" t="s">
        <v>500</v>
      </c>
      <c r="B37" s="36"/>
      <c r="C37" s="36"/>
    </row>
    <row r="38" spans="1:3" ht="49.5" customHeight="1">
      <c r="A38" s="431" t="s">
        <v>419</v>
      </c>
      <c r="B38" s="432" t="s">
        <v>501</v>
      </c>
      <c r="C38" s="432" t="s">
        <v>420</v>
      </c>
    </row>
    <row r="39" spans="1:3" ht="13.5" customHeight="1">
      <c r="A39" s="469" t="s">
        <v>421</v>
      </c>
      <c r="B39" s="470">
        <v>1</v>
      </c>
      <c r="C39" s="229">
        <f>B39/B60*100</f>
        <v>0.97087378640776689</v>
      </c>
    </row>
    <row r="40" spans="1:3" ht="13.5" customHeight="1">
      <c r="A40" s="467" t="s">
        <v>422</v>
      </c>
      <c r="B40" s="156">
        <v>15</v>
      </c>
      <c r="C40" s="154">
        <f>B40/B60*100</f>
        <v>14.563106796116504</v>
      </c>
    </row>
    <row r="41" spans="1:3" ht="13.5" customHeight="1">
      <c r="A41" s="467" t="s">
        <v>423</v>
      </c>
      <c r="B41" s="156">
        <v>8</v>
      </c>
      <c r="C41" s="154">
        <f>B41/$B$60*100</f>
        <v>7.7669902912621351</v>
      </c>
    </row>
    <row r="42" spans="1:3" ht="13.5" customHeight="1">
      <c r="A42" s="467" t="s">
        <v>424</v>
      </c>
      <c r="B42" s="468">
        <v>0</v>
      </c>
      <c r="C42" s="154">
        <f>B42/$B$60*100</f>
        <v>0</v>
      </c>
    </row>
    <row r="43" spans="1:3" ht="13.5" customHeight="1">
      <c r="A43" s="467" t="s">
        <v>425</v>
      </c>
      <c r="B43" s="468">
        <v>1</v>
      </c>
      <c r="C43" s="154">
        <f>B43/$B$60*100</f>
        <v>0.97087378640776689</v>
      </c>
    </row>
    <row r="44" spans="1:3" ht="12" customHeight="1">
      <c r="A44" s="467" t="s">
        <v>426</v>
      </c>
      <c r="B44" s="468">
        <v>1</v>
      </c>
      <c r="C44" s="154">
        <f t="shared" ref="C44:C59" si="0">B44/$B$60*100</f>
        <v>0.97087378640776689</v>
      </c>
    </row>
    <row r="45" spans="1:3" ht="13.5" customHeight="1">
      <c r="A45" s="467" t="s">
        <v>427</v>
      </c>
      <c r="B45" s="468">
        <v>5</v>
      </c>
      <c r="C45" s="154">
        <f t="shared" si="0"/>
        <v>4.8543689320388346</v>
      </c>
    </row>
    <row r="46" spans="1:3" ht="13.5" customHeight="1">
      <c r="A46" s="467" t="s">
        <v>428</v>
      </c>
      <c r="B46" s="468">
        <v>3</v>
      </c>
      <c r="C46" s="154">
        <f t="shared" si="0"/>
        <v>2.912621359223301</v>
      </c>
    </row>
    <row r="47" spans="1:3" ht="13.5" customHeight="1">
      <c r="A47" s="467" t="s">
        <v>429</v>
      </c>
      <c r="B47" s="156">
        <v>0</v>
      </c>
      <c r="C47" s="154">
        <f t="shared" si="0"/>
        <v>0</v>
      </c>
    </row>
    <row r="48" spans="1:3" ht="13.5" customHeight="1">
      <c r="A48" s="467" t="s">
        <v>430</v>
      </c>
      <c r="B48" s="468">
        <v>6</v>
      </c>
      <c r="C48" s="154">
        <f t="shared" si="0"/>
        <v>5.825242718446602</v>
      </c>
    </row>
    <row r="49" spans="1:3" ht="13.5" customHeight="1">
      <c r="A49" s="467" t="s">
        <v>431</v>
      </c>
      <c r="B49" s="468">
        <v>1</v>
      </c>
      <c r="C49" s="154">
        <f t="shared" si="0"/>
        <v>0.97087378640776689</v>
      </c>
    </row>
    <row r="50" spans="1:3" ht="13.5" customHeight="1">
      <c r="A50" s="467" t="s">
        <v>432</v>
      </c>
      <c r="B50" s="156">
        <v>0</v>
      </c>
      <c r="C50" s="154">
        <f t="shared" si="0"/>
        <v>0</v>
      </c>
    </row>
    <row r="51" spans="1:3" ht="14.25" customHeight="1">
      <c r="A51" s="467" t="s">
        <v>433</v>
      </c>
      <c r="B51" s="468">
        <v>10</v>
      </c>
      <c r="C51" s="154">
        <f t="shared" si="0"/>
        <v>9.7087378640776691</v>
      </c>
    </row>
    <row r="52" spans="1:3" ht="15" customHeight="1">
      <c r="A52" s="467" t="s">
        <v>434</v>
      </c>
      <c r="B52" s="468">
        <v>3</v>
      </c>
      <c r="C52" s="154">
        <f t="shared" si="0"/>
        <v>2.912621359223301</v>
      </c>
    </row>
    <row r="53" spans="1:3" ht="15" customHeight="1">
      <c r="A53" s="467" t="s">
        <v>435</v>
      </c>
      <c r="B53" s="468">
        <v>26</v>
      </c>
      <c r="C53" s="154">
        <f t="shared" si="0"/>
        <v>25.242718446601941</v>
      </c>
    </row>
    <row r="54" spans="1:3" ht="13.5" customHeight="1">
      <c r="A54" s="467" t="s">
        <v>436</v>
      </c>
      <c r="B54" s="468">
        <v>5</v>
      </c>
      <c r="C54" s="154">
        <f t="shared" si="0"/>
        <v>4.8543689320388346</v>
      </c>
    </row>
    <row r="55" spans="1:3" ht="15" customHeight="1">
      <c r="A55" s="467" t="s">
        <v>437</v>
      </c>
      <c r="B55" s="468">
        <v>4</v>
      </c>
      <c r="C55" s="154">
        <f t="shared" si="0"/>
        <v>3.8834951456310676</v>
      </c>
    </row>
    <row r="56" spans="1:3" ht="13.5" customHeight="1">
      <c r="A56" s="467" t="s">
        <v>438</v>
      </c>
      <c r="B56" s="468">
        <v>2</v>
      </c>
      <c r="C56" s="154">
        <f t="shared" si="0"/>
        <v>1.9417475728155338</v>
      </c>
    </row>
    <row r="57" spans="1:3" ht="13.5" customHeight="1">
      <c r="A57" s="467" t="s">
        <v>439</v>
      </c>
      <c r="B57" s="468">
        <v>7</v>
      </c>
      <c r="C57" s="154">
        <f t="shared" si="0"/>
        <v>6.7961165048543686</v>
      </c>
    </row>
    <row r="58" spans="1:3" ht="13.5" customHeight="1">
      <c r="A58" s="467" t="s">
        <v>440</v>
      </c>
      <c r="B58" s="468">
        <v>3</v>
      </c>
      <c r="C58" s="154">
        <f t="shared" si="0"/>
        <v>2.912621359223301</v>
      </c>
    </row>
    <row r="59" spans="1:3" ht="12" customHeight="1">
      <c r="A59" s="467" t="s">
        <v>441</v>
      </c>
      <c r="B59" s="468">
        <v>2</v>
      </c>
      <c r="C59" s="152">
        <f t="shared" si="0"/>
        <v>1.9417475728155338</v>
      </c>
    </row>
    <row r="60" spans="1:3" ht="13.5" customHeight="1">
      <c r="A60" s="471" t="s">
        <v>318</v>
      </c>
      <c r="B60" s="472">
        <f>SUM(B39:B59)</f>
        <v>103</v>
      </c>
      <c r="C60" s="473">
        <f>SUM(C39:C59)</f>
        <v>99.999999999999986</v>
      </c>
    </row>
  </sheetData>
  <mergeCells count="1">
    <mergeCell ref="A36:C3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J1:S94"/>
  <sheetViews>
    <sheetView topLeftCell="C1" workbookViewId="0">
      <selection sqref="A1:XFD1048576"/>
    </sheetView>
  </sheetViews>
  <sheetFormatPr defaultRowHeight="11.25"/>
  <cols>
    <col min="1" max="9" width="9.140625" style="492"/>
    <col min="10" max="10" width="4.85546875" style="492" customWidth="1"/>
    <col min="11" max="11" width="6.7109375" style="492" customWidth="1"/>
    <col min="12" max="12" width="31.42578125" style="492" customWidth="1"/>
    <col min="13" max="13" width="9" style="492" customWidth="1"/>
    <col min="14" max="14" width="7.7109375" style="492" customWidth="1"/>
    <col min="15" max="265" width="9.140625" style="492"/>
    <col min="266" max="266" width="4.85546875" style="492" customWidth="1"/>
    <col min="267" max="267" width="6.7109375" style="492" customWidth="1"/>
    <col min="268" max="268" width="31.42578125" style="492" customWidth="1"/>
    <col min="269" max="269" width="9" style="492" customWidth="1"/>
    <col min="270" max="270" width="7.7109375" style="492" customWidth="1"/>
    <col min="271" max="521" width="9.140625" style="492"/>
    <col min="522" max="522" width="4.85546875" style="492" customWidth="1"/>
    <col min="523" max="523" width="6.7109375" style="492" customWidth="1"/>
    <col min="524" max="524" width="31.42578125" style="492" customWidth="1"/>
    <col min="525" max="525" width="9" style="492" customWidth="1"/>
    <col min="526" max="526" width="7.7109375" style="492" customWidth="1"/>
    <col min="527" max="777" width="9.140625" style="492"/>
    <col min="778" max="778" width="4.85546875" style="492" customWidth="1"/>
    <col min="779" max="779" width="6.7109375" style="492" customWidth="1"/>
    <col min="780" max="780" width="31.42578125" style="492" customWidth="1"/>
    <col min="781" max="781" width="9" style="492" customWidth="1"/>
    <col min="782" max="782" width="7.7109375" style="492" customWidth="1"/>
    <col min="783" max="1033" width="9.140625" style="492"/>
    <col min="1034" max="1034" width="4.85546875" style="492" customWidth="1"/>
    <col min="1035" max="1035" width="6.7109375" style="492" customWidth="1"/>
    <col min="1036" max="1036" width="31.42578125" style="492" customWidth="1"/>
    <col min="1037" max="1037" width="9" style="492" customWidth="1"/>
    <col min="1038" max="1038" width="7.7109375" style="492" customWidth="1"/>
    <col min="1039" max="1289" width="9.140625" style="492"/>
    <col min="1290" max="1290" width="4.85546875" style="492" customWidth="1"/>
    <col min="1291" max="1291" width="6.7109375" style="492" customWidth="1"/>
    <col min="1292" max="1292" width="31.42578125" style="492" customWidth="1"/>
    <col min="1293" max="1293" width="9" style="492" customWidth="1"/>
    <col min="1294" max="1294" width="7.7109375" style="492" customWidth="1"/>
    <col min="1295" max="1545" width="9.140625" style="492"/>
    <col min="1546" max="1546" width="4.85546875" style="492" customWidth="1"/>
    <col min="1547" max="1547" width="6.7109375" style="492" customWidth="1"/>
    <col min="1548" max="1548" width="31.42578125" style="492" customWidth="1"/>
    <col min="1549" max="1549" width="9" style="492" customWidth="1"/>
    <col min="1550" max="1550" width="7.7109375" style="492" customWidth="1"/>
    <col min="1551" max="1801" width="9.140625" style="492"/>
    <col min="1802" max="1802" width="4.85546875" style="492" customWidth="1"/>
    <col min="1803" max="1803" width="6.7109375" style="492" customWidth="1"/>
    <col min="1804" max="1804" width="31.42578125" style="492" customWidth="1"/>
    <col min="1805" max="1805" width="9" style="492" customWidth="1"/>
    <col min="1806" max="1806" width="7.7109375" style="492" customWidth="1"/>
    <col min="1807" max="2057" width="9.140625" style="492"/>
    <col min="2058" max="2058" width="4.85546875" style="492" customWidth="1"/>
    <col min="2059" max="2059" width="6.7109375" style="492" customWidth="1"/>
    <col min="2060" max="2060" width="31.42578125" style="492" customWidth="1"/>
    <col min="2061" max="2061" width="9" style="492" customWidth="1"/>
    <col min="2062" max="2062" width="7.7109375" style="492" customWidth="1"/>
    <col min="2063" max="2313" width="9.140625" style="492"/>
    <col min="2314" max="2314" width="4.85546875" style="492" customWidth="1"/>
    <col min="2315" max="2315" width="6.7109375" style="492" customWidth="1"/>
    <col min="2316" max="2316" width="31.42578125" style="492" customWidth="1"/>
    <col min="2317" max="2317" width="9" style="492" customWidth="1"/>
    <col min="2318" max="2318" width="7.7109375" style="492" customWidth="1"/>
    <col min="2319" max="2569" width="9.140625" style="492"/>
    <col min="2570" max="2570" width="4.85546875" style="492" customWidth="1"/>
    <col min="2571" max="2571" width="6.7109375" style="492" customWidth="1"/>
    <col min="2572" max="2572" width="31.42578125" style="492" customWidth="1"/>
    <col min="2573" max="2573" width="9" style="492" customWidth="1"/>
    <col min="2574" max="2574" width="7.7109375" style="492" customWidth="1"/>
    <col min="2575" max="2825" width="9.140625" style="492"/>
    <col min="2826" max="2826" width="4.85546875" style="492" customWidth="1"/>
    <col min="2827" max="2827" width="6.7109375" style="492" customWidth="1"/>
    <col min="2828" max="2828" width="31.42578125" style="492" customWidth="1"/>
    <col min="2829" max="2829" width="9" style="492" customWidth="1"/>
    <col min="2830" max="2830" width="7.7109375" style="492" customWidth="1"/>
    <col min="2831" max="3081" width="9.140625" style="492"/>
    <col min="3082" max="3082" width="4.85546875" style="492" customWidth="1"/>
    <col min="3083" max="3083" width="6.7109375" style="492" customWidth="1"/>
    <col min="3084" max="3084" width="31.42578125" style="492" customWidth="1"/>
    <col min="3085" max="3085" width="9" style="492" customWidth="1"/>
    <col min="3086" max="3086" width="7.7109375" style="492" customWidth="1"/>
    <col min="3087" max="3337" width="9.140625" style="492"/>
    <col min="3338" max="3338" width="4.85546875" style="492" customWidth="1"/>
    <col min="3339" max="3339" width="6.7109375" style="492" customWidth="1"/>
    <col min="3340" max="3340" width="31.42578125" style="492" customWidth="1"/>
    <col min="3341" max="3341" width="9" style="492" customWidth="1"/>
    <col min="3342" max="3342" width="7.7109375" style="492" customWidth="1"/>
    <col min="3343" max="3593" width="9.140625" style="492"/>
    <col min="3594" max="3594" width="4.85546875" style="492" customWidth="1"/>
    <col min="3595" max="3595" width="6.7109375" style="492" customWidth="1"/>
    <col min="3596" max="3596" width="31.42578125" style="492" customWidth="1"/>
    <col min="3597" max="3597" width="9" style="492" customWidth="1"/>
    <col min="3598" max="3598" width="7.7109375" style="492" customWidth="1"/>
    <col min="3599" max="3849" width="9.140625" style="492"/>
    <col min="3850" max="3850" width="4.85546875" style="492" customWidth="1"/>
    <col min="3851" max="3851" width="6.7109375" style="492" customWidth="1"/>
    <col min="3852" max="3852" width="31.42578125" style="492" customWidth="1"/>
    <col min="3853" max="3853" width="9" style="492" customWidth="1"/>
    <col min="3854" max="3854" width="7.7109375" style="492" customWidth="1"/>
    <col min="3855" max="4105" width="9.140625" style="492"/>
    <col min="4106" max="4106" width="4.85546875" style="492" customWidth="1"/>
    <col min="4107" max="4107" width="6.7109375" style="492" customWidth="1"/>
    <col min="4108" max="4108" width="31.42578125" style="492" customWidth="1"/>
    <col min="4109" max="4109" width="9" style="492" customWidth="1"/>
    <col min="4110" max="4110" width="7.7109375" style="492" customWidth="1"/>
    <col min="4111" max="4361" width="9.140625" style="492"/>
    <col min="4362" max="4362" width="4.85546875" style="492" customWidth="1"/>
    <col min="4363" max="4363" width="6.7109375" style="492" customWidth="1"/>
    <col min="4364" max="4364" width="31.42578125" style="492" customWidth="1"/>
    <col min="4365" max="4365" width="9" style="492" customWidth="1"/>
    <col min="4366" max="4366" width="7.7109375" style="492" customWidth="1"/>
    <col min="4367" max="4617" width="9.140625" style="492"/>
    <col min="4618" max="4618" width="4.85546875" style="492" customWidth="1"/>
    <col min="4619" max="4619" width="6.7109375" style="492" customWidth="1"/>
    <col min="4620" max="4620" width="31.42578125" style="492" customWidth="1"/>
    <col min="4621" max="4621" width="9" style="492" customWidth="1"/>
    <col min="4622" max="4622" width="7.7109375" style="492" customWidth="1"/>
    <col min="4623" max="4873" width="9.140625" style="492"/>
    <col min="4874" max="4874" width="4.85546875" style="492" customWidth="1"/>
    <col min="4875" max="4875" width="6.7109375" style="492" customWidth="1"/>
    <col min="4876" max="4876" width="31.42578125" style="492" customWidth="1"/>
    <col min="4877" max="4877" width="9" style="492" customWidth="1"/>
    <col min="4878" max="4878" width="7.7109375" style="492" customWidth="1"/>
    <col min="4879" max="5129" width="9.140625" style="492"/>
    <col min="5130" max="5130" width="4.85546875" style="492" customWidth="1"/>
    <col min="5131" max="5131" width="6.7109375" style="492" customWidth="1"/>
    <col min="5132" max="5132" width="31.42578125" style="492" customWidth="1"/>
    <col min="5133" max="5133" width="9" style="492" customWidth="1"/>
    <col min="5134" max="5134" width="7.7109375" style="492" customWidth="1"/>
    <col min="5135" max="5385" width="9.140625" style="492"/>
    <col min="5386" max="5386" width="4.85546875" style="492" customWidth="1"/>
    <col min="5387" max="5387" width="6.7109375" style="492" customWidth="1"/>
    <col min="5388" max="5388" width="31.42578125" style="492" customWidth="1"/>
    <col min="5389" max="5389" width="9" style="492" customWidth="1"/>
    <col min="5390" max="5390" width="7.7109375" style="492" customWidth="1"/>
    <col min="5391" max="5641" width="9.140625" style="492"/>
    <col min="5642" max="5642" width="4.85546875" style="492" customWidth="1"/>
    <col min="5643" max="5643" width="6.7109375" style="492" customWidth="1"/>
    <col min="5644" max="5644" width="31.42578125" style="492" customWidth="1"/>
    <col min="5645" max="5645" width="9" style="492" customWidth="1"/>
    <col min="5646" max="5646" width="7.7109375" style="492" customWidth="1"/>
    <col min="5647" max="5897" width="9.140625" style="492"/>
    <col min="5898" max="5898" width="4.85546875" style="492" customWidth="1"/>
    <col min="5899" max="5899" width="6.7109375" style="492" customWidth="1"/>
    <col min="5900" max="5900" width="31.42578125" style="492" customWidth="1"/>
    <col min="5901" max="5901" width="9" style="492" customWidth="1"/>
    <col min="5902" max="5902" width="7.7109375" style="492" customWidth="1"/>
    <col min="5903" max="6153" width="9.140625" style="492"/>
    <col min="6154" max="6154" width="4.85546875" style="492" customWidth="1"/>
    <col min="6155" max="6155" width="6.7109375" style="492" customWidth="1"/>
    <col min="6156" max="6156" width="31.42578125" style="492" customWidth="1"/>
    <col min="6157" max="6157" width="9" style="492" customWidth="1"/>
    <col min="6158" max="6158" width="7.7109375" style="492" customWidth="1"/>
    <col min="6159" max="6409" width="9.140625" style="492"/>
    <col min="6410" max="6410" width="4.85546875" style="492" customWidth="1"/>
    <col min="6411" max="6411" width="6.7109375" style="492" customWidth="1"/>
    <col min="6412" max="6412" width="31.42578125" style="492" customWidth="1"/>
    <col min="6413" max="6413" width="9" style="492" customWidth="1"/>
    <col min="6414" max="6414" width="7.7109375" style="492" customWidth="1"/>
    <col min="6415" max="6665" width="9.140625" style="492"/>
    <col min="6666" max="6666" width="4.85546875" style="492" customWidth="1"/>
    <col min="6667" max="6667" width="6.7109375" style="492" customWidth="1"/>
    <col min="6668" max="6668" width="31.42578125" style="492" customWidth="1"/>
    <col min="6669" max="6669" width="9" style="492" customWidth="1"/>
    <col min="6670" max="6670" width="7.7109375" style="492" customWidth="1"/>
    <col min="6671" max="6921" width="9.140625" style="492"/>
    <col min="6922" max="6922" width="4.85546875" style="492" customWidth="1"/>
    <col min="6923" max="6923" width="6.7109375" style="492" customWidth="1"/>
    <col min="6924" max="6924" width="31.42578125" style="492" customWidth="1"/>
    <col min="6925" max="6925" width="9" style="492" customWidth="1"/>
    <col min="6926" max="6926" width="7.7109375" style="492" customWidth="1"/>
    <col min="6927" max="7177" width="9.140625" style="492"/>
    <col min="7178" max="7178" width="4.85546875" style="492" customWidth="1"/>
    <col min="7179" max="7179" width="6.7109375" style="492" customWidth="1"/>
    <col min="7180" max="7180" width="31.42578125" style="492" customWidth="1"/>
    <col min="7181" max="7181" width="9" style="492" customWidth="1"/>
    <col min="7182" max="7182" width="7.7109375" style="492" customWidth="1"/>
    <col min="7183" max="7433" width="9.140625" style="492"/>
    <col min="7434" max="7434" width="4.85546875" style="492" customWidth="1"/>
    <col min="7435" max="7435" width="6.7109375" style="492" customWidth="1"/>
    <col min="7436" max="7436" width="31.42578125" style="492" customWidth="1"/>
    <col min="7437" max="7437" width="9" style="492" customWidth="1"/>
    <col min="7438" max="7438" width="7.7109375" style="492" customWidth="1"/>
    <col min="7439" max="7689" width="9.140625" style="492"/>
    <col min="7690" max="7690" width="4.85546875" style="492" customWidth="1"/>
    <col min="7691" max="7691" width="6.7109375" style="492" customWidth="1"/>
    <col min="7692" max="7692" width="31.42578125" style="492" customWidth="1"/>
    <col min="7693" max="7693" width="9" style="492" customWidth="1"/>
    <col min="7694" max="7694" width="7.7109375" style="492" customWidth="1"/>
    <col min="7695" max="7945" width="9.140625" style="492"/>
    <col min="7946" max="7946" width="4.85546875" style="492" customWidth="1"/>
    <col min="7947" max="7947" width="6.7109375" style="492" customWidth="1"/>
    <col min="7948" max="7948" width="31.42578125" style="492" customWidth="1"/>
    <col min="7949" max="7949" width="9" style="492" customWidth="1"/>
    <col min="7950" max="7950" width="7.7109375" style="492" customWidth="1"/>
    <col min="7951" max="8201" width="9.140625" style="492"/>
    <col min="8202" max="8202" width="4.85546875" style="492" customWidth="1"/>
    <col min="8203" max="8203" width="6.7109375" style="492" customWidth="1"/>
    <col min="8204" max="8204" width="31.42578125" style="492" customWidth="1"/>
    <col min="8205" max="8205" width="9" style="492" customWidth="1"/>
    <col min="8206" max="8206" width="7.7109375" style="492" customWidth="1"/>
    <col min="8207" max="8457" width="9.140625" style="492"/>
    <col min="8458" max="8458" width="4.85546875" style="492" customWidth="1"/>
    <col min="8459" max="8459" width="6.7109375" style="492" customWidth="1"/>
    <col min="8460" max="8460" width="31.42578125" style="492" customWidth="1"/>
    <col min="8461" max="8461" width="9" style="492" customWidth="1"/>
    <col min="8462" max="8462" width="7.7109375" style="492" customWidth="1"/>
    <col min="8463" max="8713" width="9.140625" style="492"/>
    <col min="8714" max="8714" width="4.85546875" style="492" customWidth="1"/>
    <col min="8715" max="8715" width="6.7109375" style="492" customWidth="1"/>
    <col min="8716" max="8716" width="31.42578125" style="492" customWidth="1"/>
    <col min="8717" max="8717" width="9" style="492" customWidth="1"/>
    <col min="8718" max="8718" width="7.7109375" style="492" customWidth="1"/>
    <col min="8719" max="8969" width="9.140625" style="492"/>
    <col min="8970" max="8970" width="4.85546875" style="492" customWidth="1"/>
    <col min="8971" max="8971" width="6.7109375" style="492" customWidth="1"/>
    <col min="8972" max="8972" width="31.42578125" style="492" customWidth="1"/>
    <col min="8973" max="8973" width="9" style="492" customWidth="1"/>
    <col min="8974" max="8974" width="7.7109375" style="492" customWidth="1"/>
    <col min="8975" max="9225" width="9.140625" style="492"/>
    <col min="9226" max="9226" width="4.85546875" style="492" customWidth="1"/>
    <col min="9227" max="9227" width="6.7109375" style="492" customWidth="1"/>
    <col min="9228" max="9228" width="31.42578125" style="492" customWidth="1"/>
    <col min="9229" max="9229" width="9" style="492" customWidth="1"/>
    <col min="9230" max="9230" width="7.7109375" style="492" customWidth="1"/>
    <col min="9231" max="9481" width="9.140625" style="492"/>
    <col min="9482" max="9482" width="4.85546875" style="492" customWidth="1"/>
    <col min="9483" max="9483" width="6.7109375" style="492" customWidth="1"/>
    <col min="9484" max="9484" width="31.42578125" style="492" customWidth="1"/>
    <col min="9485" max="9485" width="9" style="492" customWidth="1"/>
    <col min="9486" max="9486" width="7.7109375" style="492" customWidth="1"/>
    <col min="9487" max="9737" width="9.140625" style="492"/>
    <col min="9738" max="9738" width="4.85546875" style="492" customWidth="1"/>
    <col min="9739" max="9739" width="6.7109375" style="492" customWidth="1"/>
    <col min="9740" max="9740" width="31.42578125" style="492" customWidth="1"/>
    <col min="9741" max="9741" width="9" style="492" customWidth="1"/>
    <col min="9742" max="9742" width="7.7109375" style="492" customWidth="1"/>
    <col min="9743" max="9993" width="9.140625" style="492"/>
    <col min="9994" max="9994" width="4.85546875" style="492" customWidth="1"/>
    <col min="9995" max="9995" width="6.7109375" style="492" customWidth="1"/>
    <col min="9996" max="9996" width="31.42578125" style="492" customWidth="1"/>
    <col min="9997" max="9997" width="9" style="492" customWidth="1"/>
    <col min="9998" max="9998" width="7.7109375" style="492" customWidth="1"/>
    <col min="9999" max="10249" width="9.140625" style="492"/>
    <col min="10250" max="10250" width="4.85546875" style="492" customWidth="1"/>
    <col min="10251" max="10251" width="6.7109375" style="492" customWidth="1"/>
    <col min="10252" max="10252" width="31.42578125" style="492" customWidth="1"/>
    <col min="10253" max="10253" width="9" style="492" customWidth="1"/>
    <col min="10254" max="10254" width="7.7109375" style="492" customWidth="1"/>
    <col min="10255" max="10505" width="9.140625" style="492"/>
    <col min="10506" max="10506" width="4.85546875" style="492" customWidth="1"/>
    <col min="10507" max="10507" width="6.7109375" style="492" customWidth="1"/>
    <col min="10508" max="10508" width="31.42578125" style="492" customWidth="1"/>
    <col min="10509" max="10509" width="9" style="492" customWidth="1"/>
    <col min="10510" max="10510" width="7.7109375" style="492" customWidth="1"/>
    <col min="10511" max="10761" width="9.140625" style="492"/>
    <col min="10762" max="10762" width="4.85546875" style="492" customWidth="1"/>
    <col min="10763" max="10763" width="6.7109375" style="492" customWidth="1"/>
    <col min="10764" max="10764" width="31.42578125" style="492" customWidth="1"/>
    <col min="10765" max="10765" width="9" style="492" customWidth="1"/>
    <col min="10766" max="10766" width="7.7109375" style="492" customWidth="1"/>
    <col min="10767" max="11017" width="9.140625" style="492"/>
    <col min="11018" max="11018" width="4.85546875" style="492" customWidth="1"/>
    <col min="11019" max="11019" width="6.7109375" style="492" customWidth="1"/>
    <col min="11020" max="11020" width="31.42578125" style="492" customWidth="1"/>
    <col min="11021" max="11021" width="9" style="492" customWidth="1"/>
    <col min="11022" max="11022" width="7.7109375" style="492" customWidth="1"/>
    <col min="11023" max="11273" width="9.140625" style="492"/>
    <col min="11274" max="11274" width="4.85546875" style="492" customWidth="1"/>
    <col min="11275" max="11275" width="6.7109375" style="492" customWidth="1"/>
    <col min="11276" max="11276" width="31.42578125" style="492" customWidth="1"/>
    <col min="11277" max="11277" width="9" style="492" customWidth="1"/>
    <col min="11278" max="11278" width="7.7109375" style="492" customWidth="1"/>
    <col min="11279" max="11529" width="9.140625" style="492"/>
    <col min="11530" max="11530" width="4.85546875" style="492" customWidth="1"/>
    <col min="11531" max="11531" width="6.7109375" style="492" customWidth="1"/>
    <col min="11532" max="11532" width="31.42578125" style="492" customWidth="1"/>
    <col min="11533" max="11533" width="9" style="492" customWidth="1"/>
    <col min="11534" max="11534" width="7.7109375" style="492" customWidth="1"/>
    <col min="11535" max="11785" width="9.140625" style="492"/>
    <col min="11786" max="11786" width="4.85546875" style="492" customWidth="1"/>
    <col min="11787" max="11787" width="6.7109375" style="492" customWidth="1"/>
    <col min="11788" max="11788" width="31.42578125" style="492" customWidth="1"/>
    <col min="11789" max="11789" width="9" style="492" customWidth="1"/>
    <col min="11790" max="11790" width="7.7109375" style="492" customWidth="1"/>
    <col min="11791" max="12041" width="9.140625" style="492"/>
    <col min="12042" max="12042" width="4.85546875" style="492" customWidth="1"/>
    <col min="12043" max="12043" width="6.7109375" style="492" customWidth="1"/>
    <col min="12044" max="12044" width="31.42578125" style="492" customWidth="1"/>
    <col min="12045" max="12045" width="9" style="492" customWidth="1"/>
    <col min="12046" max="12046" width="7.7109375" style="492" customWidth="1"/>
    <col min="12047" max="12297" width="9.140625" style="492"/>
    <col min="12298" max="12298" width="4.85546875" style="492" customWidth="1"/>
    <col min="12299" max="12299" width="6.7109375" style="492" customWidth="1"/>
    <col min="12300" max="12300" width="31.42578125" style="492" customWidth="1"/>
    <col min="12301" max="12301" width="9" style="492" customWidth="1"/>
    <col min="12302" max="12302" width="7.7109375" style="492" customWidth="1"/>
    <col min="12303" max="12553" width="9.140625" style="492"/>
    <col min="12554" max="12554" width="4.85546875" style="492" customWidth="1"/>
    <col min="12555" max="12555" width="6.7109375" style="492" customWidth="1"/>
    <col min="12556" max="12556" width="31.42578125" style="492" customWidth="1"/>
    <col min="12557" max="12557" width="9" style="492" customWidth="1"/>
    <col min="12558" max="12558" width="7.7109375" style="492" customWidth="1"/>
    <col min="12559" max="12809" width="9.140625" style="492"/>
    <col min="12810" max="12810" width="4.85546875" style="492" customWidth="1"/>
    <col min="12811" max="12811" width="6.7109375" style="492" customWidth="1"/>
    <col min="12812" max="12812" width="31.42578125" style="492" customWidth="1"/>
    <col min="12813" max="12813" width="9" style="492" customWidth="1"/>
    <col min="12814" max="12814" width="7.7109375" style="492" customWidth="1"/>
    <col min="12815" max="13065" width="9.140625" style="492"/>
    <col min="13066" max="13066" width="4.85546875" style="492" customWidth="1"/>
    <col min="13067" max="13067" width="6.7109375" style="492" customWidth="1"/>
    <col min="13068" max="13068" width="31.42578125" style="492" customWidth="1"/>
    <col min="13069" max="13069" width="9" style="492" customWidth="1"/>
    <col min="13070" max="13070" width="7.7109375" style="492" customWidth="1"/>
    <col min="13071" max="13321" width="9.140625" style="492"/>
    <col min="13322" max="13322" width="4.85546875" style="492" customWidth="1"/>
    <col min="13323" max="13323" width="6.7109375" style="492" customWidth="1"/>
    <col min="13324" max="13324" width="31.42578125" style="492" customWidth="1"/>
    <col min="13325" max="13325" width="9" style="492" customWidth="1"/>
    <col min="13326" max="13326" width="7.7109375" style="492" customWidth="1"/>
    <col min="13327" max="13577" width="9.140625" style="492"/>
    <col min="13578" max="13578" width="4.85546875" style="492" customWidth="1"/>
    <col min="13579" max="13579" width="6.7109375" style="492" customWidth="1"/>
    <col min="13580" max="13580" width="31.42578125" style="492" customWidth="1"/>
    <col min="13581" max="13581" width="9" style="492" customWidth="1"/>
    <col min="13582" max="13582" width="7.7109375" style="492" customWidth="1"/>
    <col min="13583" max="13833" width="9.140625" style="492"/>
    <col min="13834" max="13834" width="4.85546875" style="492" customWidth="1"/>
    <col min="13835" max="13835" width="6.7109375" style="492" customWidth="1"/>
    <col min="13836" max="13836" width="31.42578125" style="492" customWidth="1"/>
    <col min="13837" max="13837" width="9" style="492" customWidth="1"/>
    <col min="13838" max="13838" width="7.7109375" style="492" customWidth="1"/>
    <col min="13839" max="14089" width="9.140625" style="492"/>
    <col min="14090" max="14090" width="4.85546875" style="492" customWidth="1"/>
    <col min="14091" max="14091" width="6.7109375" style="492" customWidth="1"/>
    <col min="14092" max="14092" width="31.42578125" style="492" customWidth="1"/>
    <col min="14093" max="14093" width="9" style="492" customWidth="1"/>
    <col min="14094" max="14094" width="7.7109375" style="492" customWidth="1"/>
    <col min="14095" max="14345" width="9.140625" style="492"/>
    <col min="14346" max="14346" width="4.85546875" style="492" customWidth="1"/>
    <col min="14347" max="14347" width="6.7109375" style="492" customWidth="1"/>
    <col min="14348" max="14348" width="31.42578125" style="492" customWidth="1"/>
    <col min="14349" max="14349" width="9" style="492" customWidth="1"/>
    <col min="14350" max="14350" width="7.7109375" style="492" customWidth="1"/>
    <col min="14351" max="14601" width="9.140625" style="492"/>
    <col min="14602" max="14602" width="4.85546875" style="492" customWidth="1"/>
    <col min="14603" max="14603" width="6.7109375" style="492" customWidth="1"/>
    <col min="14604" max="14604" width="31.42578125" style="492" customWidth="1"/>
    <col min="14605" max="14605" width="9" style="492" customWidth="1"/>
    <col min="14606" max="14606" width="7.7109375" style="492" customWidth="1"/>
    <col min="14607" max="14857" width="9.140625" style="492"/>
    <col min="14858" max="14858" width="4.85546875" style="492" customWidth="1"/>
    <col min="14859" max="14859" width="6.7109375" style="492" customWidth="1"/>
    <col min="14860" max="14860" width="31.42578125" style="492" customWidth="1"/>
    <col min="14861" max="14861" width="9" style="492" customWidth="1"/>
    <col min="14862" max="14862" width="7.7109375" style="492" customWidth="1"/>
    <col min="14863" max="15113" width="9.140625" style="492"/>
    <col min="15114" max="15114" width="4.85546875" style="492" customWidth="1"/>
    <col min="15115" max="15115" width="6.7109375" style="492" customWidth="1"/>
    <col min="15116" max="15116" width="31.42578125" style="492" customWidth="1"/>
    <col min="15117" max="15117" width="9" style="492" customWidth="1"/>
    <col min="15118" max="15118" width="7.7109375" style="492" customWidth="1"/>
    <col min="15119" max="15369" width="9.140625" style="492"/>
    <col min="15370" max="15370" width="4.85546875" style="492" customWidth="1"/>
    <col min="15371" max="15371" width="6.7109375" style="492" customWidth="1"/>
    <col min="15372" max="15372" width="31.42578125" style="492" customWidth="1"/>
    <col min="15373" max="15373" width="9" style="492" customWidth="1"/>
    <col min="15374" max="15374" width="7.7109375" style="492" customWidth="1"/>
    <col min="15375" max="15625" width="9.140625" style="492"/>
    <col min="15626" max="15626" width="4.85546875" style="492" customWidth="1"/>
    <col min="15627" max="15627" width="6.7109375" style="492" customWidth="1"/>
    <col min="15628" max="15628" width="31.42578125" style="492" customWidth="1"/>
    <col min="15629" max="15629" width="9" style="492" customWidth="1"/>
    <col min="15630" max="15630" width="7.7109375" style="492" customWidth="1"/>
    <col min="15631" max="15881" width="9.140625" style="492"/>
    <col min="15882" max="15882" width="4.85546875" style="492" customWidth="1"/>
    <col min="15883" max="15883" width="6.7109375" style="492" customWidth="1"/>
    <col min="15884" max="15884" width="31.42578125" style="492" customWidth="1"/>
    <col min="15885" max="15885" width="9" style="492" customWidth="1"/>
    <col min="15886" max="15886" width="7.7109375" style="492" customWidth="1"/>
    <col min="15887" max="16137" width="9.140625" style="492"/>
    <col min="16138" max="16138" width="4.85546875" style="492" customWidth="1"/>
    <col min="16139" max="16139" width="6.7109375" style="492" customWidth="1"/>
    <col min="16140" max="16140" width="31.42578125" style="492" customWidth="1"/>
    <col min="16141" max="16141" width="9" style="492" customWidth="1"/>
    <col min="16142" max="16142" width="7.7109375" style="492" customWidth="1"/>
    <col min="16143" max="16384" width="9.140625" style="492"/>
  </cols>
  <sheetData>
    <row r="1" spans="10:19">
      <c r="J1" s="632" t="s">
        <v>647</v>
      </c>
      <c r="K1" s="632"/>
      <c r="L1" s="632"/>
      <c r="M1" s="632"/>
      <c r="N1" s="632"/>
    </row>
    <row r="2" spans="10:19">
      <c r="M2" s="492" t="s">
        <v>648</v>
      </c>
    </row>
    <row r="3" spans="10:19" ht="14.25">
      <c r="J3" s="633" t="s">
        <v>319</v>
      </c>
      <c r="K3" s="634"/>
      <c r="L3" s="635"/>
      <c r="M3" s="639" t="s">
        <v>649</v>
      </c>
      <c r="N3" s="640"/>
      <c r="O3" s="493"/>
      <c r="P3" s="493"/>
      <c r="Q3" s="641"/>
      <c r="R3" s="641"/>
      <c r="S3" s="641"/>
    </row>
    <row r="4" spans="10:19" ht="22.5">
      <c r="J4" s="636"/>
      <c r="K4" s="637"/>
      <c r="L4" s="638"/>
      <c r="M4" s="494" t="s">
        <v>650</v>
      </c>
      <c r="N4" s="494" t="s">
        <v>651</v>
      </c>
      <c r="O4" s="493"/>
      <c r="P4" s="493"/>
      <c r="Q4" s="641"/>
      <c r="R4" s="641"/>
      <c r="S4" s="641"/>
    </row>
    <row r="5" spans="10:19" ht="12">
      <c r="J5" s="639" t="s">
        <v>652</v>
      </c>
      <c r="K5" s="642"/>
      <c r="L5" s="642"/>
      <c r="M5" s="495">
        <f>SUM(M6+M7+M13+M22+M23+M24+M29)</f>
        <v>9052</v>
      </c>
      <c r="N5" s="496">
        <f>SUM(N6+N7+N13+N22+N23+N24+N29)</f>
        <v>1745.4</v>
      </c>
      <c r="O5" s="643"/>
      <c r="P5" s="643"/>
      <c r="Q5" s="643"/>
      <c r="R5" s="497"/>
      <c r="S5" s="497"/>
    </row>
    <row r="6" spans="10:19" ht="12">
      <c r="J6" s="644" t="s">
        <v>653</v>
      </c>
      <c r="K6" s="647" t="s">
        <v>654</v>
      </c>
      <c r="L6" s="648"/>
      <c r="M6" s="498">
        <v>1106</v>
      </c>
      <c r="N6" s="499">
        <v>349.2</v>
      </c>
      <c r="O6" s="649"/>
      <c r="P6" s="649"/>
      <c r="Q6" s="649"/>
      <c r="R6" s="497"/>
      <c r="S6" s="497"/>
    </row>
    <row r="7" spans="10:19" ht="14.25">
      <c r="J7" s="645"/>
      <c r="K7" s="647" t="s">
        <v>655</v>
      </c>
      <c r="L7" s="648"/>
      <c r="M7" s="500">
        <f>SUM(M8:M12)</f>
        <v>488</v>
      </c>
      <c r="N7" s="501">
        <f>SUM(N8:N12)</f>
        <v>67.900000000000006</v>
      </c>
      <c r="O7" s="493"/>
      <c r="P7" s="493"/>
      <c r="Q7" s="493"/>
      <c r="R7" s="493"/>
      <c r="S7" s="493"/>
    </row>
    <row r="8" spans="10:19" ht="14.25">
      <c r="J8" s="645"/>
      <c r="K8" s="650" t="s">
        <v>656</v>
      </c>
      <c r="L8" s="651"/>
      <c r="M8" s="502">
        <v>0</v>
      </c>
      <c r="N8" s="496">
        <v>0</v>
      </c>
      <c r="O8" s="493"/>
      <c r="P8" s="493"/>
      <c r="Q8" s="493"/>
      <c r="R8" s="493"/>
      <c r="S8" s="493"/>
    </row>
    <row r="9" spans="10:19" ht="12">
      <c r="J9" s="645"/>
      <c r="K9" s="652" t="s">
        <v>657</v>
      </c>
      <c r="L9" s="653"/>
      <c r="M9" s="502">
        <v>460</v>
      </c>
      <c r="N9" s="496">
        <v>45.2</v>
      </c>
      <c r="O9" s="654"/>
      <c r="P9" s="654"/>
      <c r="Q9" s="655"/>
      <c r="R9" s="665"/>
      <c r="S9" s="665"/>
    </row>
    <row r="10" spans="10:19" ht="12">
      <c r="J10" s="645"/>
      <c r="K10" s="652" t="s">
        <v>658</v>
      </c>
      <c r="L10" s="653"/>
      <c r="M10" s="502">
        <v>17</v>
      </c>
      <c r="N10" s="496">
        <v>9.5</v>
      </c>
      <c r="O10" s="654"/>
      <c r="P10" s="654"/>
      <c r="Q10" s="655"/>
      <c r="R10" s="503"/>
      <c r="S10" s="503"/>
    </row>
    <row r="11" spans="10:19" ht="12">
      <c r="J11" s="645"/>
      <c r="K11" s="652" t="s">
        <v>659</v>
      </c>
      <c r="L11" s="653"/>
      <c r="M11" s="502">
        <v>1</v>
      </c>
      <c r="N11" s="496">
        <v>1.2</v>
      </c>
      <c r="O11" s="662"/>
      <c r="P11" s="662"/>
      <c r="Q11" s="503"/>
      <c r="R11" s="503"/>
      <c r="S11" s="503"/>
    </row>
    <row r="12" spans="10:19" ht="12">
      <c r="J12" s="645"/>
      <c r="K12" s="652" t="s">
        <v>660</v>
      </c>
      <c r="L12" s="653"/>
      <c r="M12" s="502">
        <v>10</v>
      </c>
      <c r="N12" s="496">
        <v>12</v>
      </c>
      <c r="O12" s="658"/>
      <c r="P12" s="658"/>
      <c r="Q12" s="504"/>
      <c r="R12" s="505"/>
      <c r="S12" s="505"/>
    </row>
    <row r="13" spans="10:19" ht="12">
      <c r="J13" s="645"/>
      <c r="K13" s="656" t="s">
        <v>661</v>
      </c>
      <c r="L13" s="657"/>
      <c r="M13" s="500">
        <f>SUM(M14:M21)</f>
        <v>1049</v>
      </c>
      <c r="N13" s="501">
        <f>SUM(N14:N21)</f>
        <v>368.1</v>
      </c>
      <c r="O13" s="658"/>
      <c r="P13" s="658"/>
      <c r="Q13" s="504"/>
      <c r="R13" s="504"/>
      <c r="S13" s="504"/>
    </row>
    <row r="14" spans="10:19" ht="22.5">
      <c r="J14" s="645"/>
      <c r="K14" s="659" t="s">
        <v>662</v>
      </c>
      <c r="L14" s="506" t="s">
        <v>663</v>
      </c>
      <c r="M14" s="502">
        <v>455</v>
      </c>
      <c r="N14" s="496">
        <v>128.6</v>
      </c>
      <c r="O14" s="662"/>
      <c r="P14" s="662"/>
      <c r="Q14" s="504"/>
      <c r="R14" s="507"/>
      <c r="S14" s="507"/>
    </row>
    <row r="15" spans="10:19" ht="22.5">
      <c r="J15" s="645"/>
      <c r="K15" s="660"/>
      <c r="L15" s="506" t="s">
        <v>664</v>
      </c>
      <c r="M15" s="502">
        <v>0</v>
      </c>
      <c r="N15" s="496">
        <v>0</v>
      </c>
      <c r="O15" s="662"/>
      <c r="P15" s="662"/>
      <c r="Q15" s="504"/>
      <c r="R15" s="505"/>
      <c r="S15" s="505"/>
    </row>
    <row r="16" spans="10:19" ht="22.5">
      <c r="J16" s="645"/>
      <c r="K16" s="661"/>
      <c r="L16" s="506" t="s">
        <v>665</v>
      </c>
      <c r="M16" s="502">
        <v>159</v>
      </c>
      <c r="N16" s="496">
        <v>48.6</v>
      </c>
      <c r="O16" s="663"/>
      <c r="P16" s="663"/>
      <c r="Q16" s="504"/>
      <c r="R16" s="507"/>
      <c r="S16" s="507"/>
    </row>
    <row r="17" spans="10:19" ht="12">
      <c r="J17" s="645"/>
      <c r="K17" s="652" t="s">
        <v>666</v>
      </c>
      <c r="L17" s="653"/>
      <c r="M17" s="502">
        <v>225</v>
      </c>
      <c r="N17" s="496">
        <v>67.8</v>
      </c>
      <c r="O17" s="664"/>
      <c r="P17" s="664"/>
      <c r="Q17" s="504"/>
      <c r="R17" s="507"/>
      <c r="S17" s="507"/>
    </row>
    <row r="18" spans="10:19" ht="12">
      <c r="J18" s="645"/>
      <c r="K18" s="652" t="s">
        <v>667</v>
      </c>
      <c r="L18" s="653"/>
      <c r="M18" s="502">
        <v>26</v>
      </c>
      <c r="N18" s="496">
        <v>8.8000000000000007</v>
      </c>
      <c r="O18" s="663"/>
      <c r="P18" s="663"/>
      <c r="Q18" s="504"/>
      <c r="R18" s="507"/>
      <c r="S18" s="507"/>
    </row>
    <row r="19" spans="10:19" ht="14.25">
      <c r="J19" s="645"/>
      <c r="K19" s="652" t="s">
        <v>668</v>
      </c>
      <c r="L19" s="667"/>
      <c r="M19" s="502">
        <v>11</v>
      </c>
      <c r="N19" s="508">
        <v>3.4</v>
      </c>
      <c r="O19" s="663"/>
      <c r="P19" s="663"/>
      <c r="Q19" s="504"/>
      <c r="R19" s="507"/>
      <c r="S19" s="507"/>
    </row>
    <row r="20" spans="10:19" ht="12">
      <c r="J20" s="645"/>
      <c r="K20" s="652" t="s">
        <v>669</v>
      </c>
      <c r="L20" s="653"/>
      <c r="M20" s="502">
        <v>9</v>
      </c>
      <c r="N20" s="496">
        <v>2</v>
      </c>
      <c r="O20" s="663"/>
      <c r="P20" s="663"/>
      <c r="Q20" s="504"/>
      <c r="R20" s="507"/>
      <c r="S20" s="507"/>
    </row>
    <row r="21" spans="10:19" ht="12">
      <c r="J21" s="645"/>
      <c r="K21" s="652" t="s">
        <v>670</v>
      </c>
      <c r="L21" s="653"/>
      <c r="M21" s="502">
        <v>164</v>
      </c>
      <c r="N21" s="496">
        <v>108.9</v>
      </c>
      <c r="O21" s="507"/>
      <c r="P21" s="507"/>
      <c r="Q21" s="504"/>
      <c r="R21" s="507"/>
      <c r="S21" s="507"/>
    </row>
    <row r="22" spans="10:19" ht="12">
      <c r="J22" s="645"/>
      <c r="K22" s="656" t="s">
        <v>671</v>
      </c>
      <c r="L22" s="657"/>
      <c r="M22" s="498">
        <v>108</v>
      </c>
      <c r="N22" s="499">
        <v>28.8</v>
      </c>
      <c r="O22" s="663"/>
      <c r="P22" s="663"/>
      <c r="Q22" s="504"/>
      <c r="R22" s="507"/>
      <c r="S22" s="507"/>
    </row>
    <row r="23" spans="10:19" ht="12">
      <c r="J23" s="645"/>
      <c r="K23" s="656" t="s">
        <v>672</v>
      </c>
      <c r="L23" s="657"/>
      <c r="M23" s="500">
        <v>323</v>
      </c>
      <c r="N23" s="509">
        <v>32.200000000000003</v>
      </c>
      <c r="O23" s="664"/>
      <c r="P23" s="664"/>
      <c r="Q23" s="504"/>
      <c r="R23" s="507"/>
      <c r="S23" s="507"/>
    </row>
    <row r="24" spans="10:19" ht="12">
      <c r="J24" s="646"/>
      <c r="K24" s="656" t="s">
        <v>673</v>
      </c>
      <c r="L24" s="657"/>
      <c r="M24" s="498">
        <v>9</v>
      </c>
      <c r="N24" s="510">
        <v>1.9</v>
      </c>
      <c r="O24" s="666"/>
      <c r="P24" s="666"/>
      <c r="Q24" s="504"/>
      <c r="R24" s="507"/>
      <c r="S24" s="507"/>
    </row>
    <row r="25" spans="10:19" ht="12">
      <c r="J25" s="644" t="s">
        <v>674</v>
      </c>
      <c r="K25" s="652" t="s">
        <v>675</v>
      </c>
      <c r="L25" s="653"/>
      <c r="M25" s="502">
        <v>1551</v>
      </c>
      <c r="N25" s="496">
        <v>252.1</v>
      </c>
      <c r="O25" s="662"/>
      <c r="P25" s="662"/>
      <c r="Q25" s="504"/>
      <c r="R25" s="507"/>
      <c r="S25" s="505"/>
    </row>
    <row r="26" spans="10:19" ht="12">
      <c r="J26" s="645"/>
      <c r="K26" s="652" t="s">
        <v>676</v>
      </c>
      <c r="L26" s="653"/>
      <c r="M26" s="502">
        <v>4389</v>
      </c>
      <c r="N26" s="496">
        <v>620.1</v>
      </c>
      <c r="O26" s="663"/>
      <c r="P26" s="663"/>
      <c r="Q26" s="504"/>
      <c r="R26" s="507"/>
      <c r="S26" s="507"/>
    </row>
    <row r="27" spans="10:19" ht="12">
      <c r="J27" s="645"/>
      <c r="K27" s="652" t="s">
        <v>677</v>
      </c>
      <c r="L27" s="653"/>
      <c r="M27" s="502">
        <v>29</v>
      </c>
      <c r="N27" s="496">
        <v>25.1</v>
      </c>
      <c r="O27" s="664"/>
      <c r="P27" s="664"/>
      <c r="Q27" s="504"/>
      <c r="R27" s="507"/>
      <c r="S27" s="507"/>
    </row>
    <row r="28" spans="10:19" ht="12">
      <c r="J28" s="645"/>
      <c r="K28" s="650" t="s">
        <v>678</v>
      </c>
      <c r="L28" s="651"/>
      <c r="M28" s="502">
        <v>0</v>
      </c>
      <c r="N28" s="502">
        <v>0</v>
      </c>
      <c r="O28" s="663"/>
      <c r="P28" s="663"/>
      <c r="Q28" s="504"/>
      <c r="R28" s="507"/>
      <c r="S28" s="507"/>
    </row>
    <row r="29" spans="10:19" ht="12">
      <c r="J29" s="646"/>
      <c r="K29" s="647" t="s">
        <v>679</v>
      </c>
      <c r="L29" s="648"/>
      <c r="M29" s="495">
        <f>SUM(M25:M28)</f>
        <v>5969</v>
      </c>
      <c r="N29" s="496">
        <f>SUM(N25:N28)</f>
        <v>897.30000000000007</v>
      </c>
      <c r="O29" s="663"/>
      <c r="P29" s="663"/>
      <c r="Q29" s="504"/>
      <c r="R29" s="507"/>
      <c r="S29" s="507"/>
    </row>
    <row r="30" spans="10:19" ht="12">
      <c r="O30" s="663"/>
      <c r="P30" s="663"/>
      <c r="Q30" s="504"/>
      <c r="R30" s="507"/>
      <c r="S30" s="507"/>
    </row>
    <row r="31" spans="10:19" ht="12">
      <c r="O31" s="669"/>
      <c r="P31" s="669"/>
      <c r="Q31" s="504"/>
      <c r="R31" s="507"/>
      <c r="S31" s="507"/>
    </row>
    <row r="32" spans="10:19" ht="12">
      <c r="O32" s="663"/>
      <c r="P32" s="663"/>
      <c r="Q32" s="504"/>
      <c r="R32" s="507"/>
      <c r="S32" s="507"/>
    </row>
    <row r="33" spans="15:19" ht="12">
      <c r="O33" s="663"/>
      <c r="P33" s="663"/>
      <c r="Q33" s="504"/>
      <c r="R33" s="507"/>
      <c r="S33" s="507"/>
    </row>
    <row r="34" spans="15:19" ht="12">
      <c r="O34" s="670"/>
      <c r="P34" s="670"/>
      <c r="Q34" s="504"/>
      <c r="R34" s="507"/>
      <c r="S34" s="507"/>
    </row>
    <row r="35" spans="15:19" ht="12">
      <c r="O35" s="668"/>
      <c r="P35" s="668"/>
      <c r="Q35" s="504"/>
      <c r="R35" s="505"/>
      <c r="S35" s="505"/>
    </row>
    <row r="36" spans="15:19" ht="12">
      <c r="O36" s="669"/>
      <c r="P36" s="669"/>
      <c r="Q36" s="504"/>
      <c r="R36" s="505"/>
      <c r="S36" s="505"/>
    </row>
    <row r="37" spans="15:19" ht="12">
      <c r="O37" s="658"/>
      <c r="P37" s="658"/>
      <c r="Q37" s="504"/>
      <c r="R37" s="505"/>
      <c r="S37" s="505"/>
    </row>
    <row r="38" spans="15:19" ht="12">
      <c r="O38" s="664"/>
      <c r="P38" s="664"/>
      <c r="Q38" s="504"/>
      <c r="R38" s="511"/>
      <c r="S38" s="511"/>
    </row>
    <row r="39" spans="15:19" ht="12">
      <c r="O39" s="664"/>
      <c r="P39" s="664"/>
      <c r="Q39" s="504"/>
      <c r="R39" s="511"/>
      <c r="S39" s="511"/>
    </row>
    <row r="40" spans="15:19" ht="12">
      <c r="O40" s="664"/>
      <c r="P40" s="664"/>
      <c r="Q40" s="504"/>
      <c r="R40" s="511"/>
      <c r="S40" s="511"/>
    </row>
    <row r="41" spans="15:19" ht="12">
      <c r="O41" s="664"/>
      <c r="P41" s="664"/>
      <c r="Q41" s="504"/>
      <c r="R41" s="511"/>
      <c r="S41" s="511"/>
    </row>
    <row r="42" spans="15:19" ht="12">
      <c r="O42" s="664"/>
      <c r="P42" s="664"/>
      <c r="Q42" s="504"/>
      <c r="R42" s="511"/>
      <c r="S42" s="511"/>
    </row>
    <row r="43" spans="15:19" ht="12">
      <c r="O43" s="664"/>
      <c r="P43" s="664"/>
      <c r="Q43" s="504"/>
      <c r="R43" s="511"/>
      <c r="S43" s="511"/>
    </row>
    <row r="44" spans="15:19" ht="12">
      <c r="O44" s="664"/>
      <c r="P44" s="664"/>
      <c r="Q44" s="504"/>
      <c r="R44" s="511"/>
      <c r="S44" s="511"/>
    </row>
    <row r="45" spans="15:19" ht="12">
      <c r="O45" s="666"/>
      <c r="P45" s="666"/>
      <c r="Q45" s="504"/>
      <c r="R45" s="507"/>
      <c r="S45" s="507"/>
    </row>
    <row r="46" spans="15:19" ht="12">
      <c r="O46" s="664"/>
      <c r="P46" s="664"/>
      <c r="Q46" s="504"/>
      <c r="R46" s="511"/>
      <c r="S46" s="511"/>
    </row>
    <row r="47" spans="15:19" ht="12">
      <c r="O47" s="658"/>
      <c r="P47" s="658"/>
      <c r="Q47" s="504"/>
      <c r="R47" s="507"/>
      <c r="S47" s="507"/>
    </row>
    <row r="48" spans="15:19" ht="12">
      <c r="O48" s="658"/>
      <c r="P48" s="658"/>
      <c r="Q48" s="504"/>
      <c r="R48" s="511"/>
      <c r="S48" s="511"/>
    </row>
    <row r="49" spans="15:19" ht="12">
      <c r="O49" s="664"/>
      <c r="P49" s="664"/>
      <c r="Q49" s="504"/>
      <c r="R49" s="507"/>
      <c r="S49" s="507"/>
    </row>
    <row r="50" spans="15:19" ht="12">
      <c r="O50" s="664"/>
      <c r="P50" s="664"/>
      <c r="Q50" s="504"/>
      <c r="R50" s="507"/>
      <c r="S50" s="507"/>
    </row>
    <row r="51" spans="15:19" ht="12">
      <c r="O51" s="664"/>
      <c r="P51" s="664"/>
      <c r="Q51" s="504"/>
      <c r="R51" s="507"/>
      <c r="S51" s="507"/>
    </row>
    <row r="52" spans="15:19" ht="12">
      <c r="O52" s="663"/>
      <c r="P52" s="663"/>
      <c r="Q52" s="504"/>
      <c r="R52" s="507"/>
      <c r="S52" s="507"/>
    </row>
    <row r="53" spans="15:19" ht="12">
      <c r="O53" s="663"/>
      <c r="P53" s="663"/>
      <c r="Q53" s="504"/>
      <c r="R53" s="507"/>
      <c r="S53" s="507"/>
    </row>
    <row r="54" spans="15:19" ht="12">
      <c r="O54" s="664"/>
      <c r="P54" s="664"/>
      <c r="Q54" s="504"/>
      <c r="R54" s="507"/>
      <c r="S54" s="507"/>
    </row>
    <row r="55" spans="15:19" ht="12">
      <c r="O55" s="666"/>
      <c r="P55" s="666"/>
      <c r="Q55" s="504"/>
      <c r="R55" s="507"/>
      <c r="S55" s="507"/>
    </row>
    <row r="56" spans="15:19" ht="12">
      <c r="O56" s="658"/>
      <c r="P56" s="658"/>
      <c r="Q56" s="504"/>
      <c r="R56" s="505"/>
      <c r="S56" s="505"/>
    </row>
    <row r="57" spans="15:19" ht="12">
      <c r="O57" s="664"/>
      <c r="P57" s="664"/>
      <c r="Q57" s="504"/>
      <c r="R57" s="507"/>
      <c r="S57" s="507"/>
    </row>
    <row r="58" spans="15:19" ht="12">
      <c r="O58" s="664"/>
      <c r="P58" s="664"/>
      <c r="Q58" s="504"/>
      <c r="R58" s="512"/>
      <c r="S58" s="512"/>
    </row>
    <row r="59" spans="15:19" ht="12">
      <c r="O59" s="664"/>
      <c r="P59" s="664"/>
      <c r="Q59" s="504"/>
      <c r="R59" s="512"/>
      <c r="S59" s="512"/>
    </row>
    <row r="60" spans="15:19" ht="12">
      <c r="O60" s="664"/>
      <c r="P60" s="664"/>
      <c r="Q60" s="504"/>
      <c r="R60" s="512"/>
      <c r="S60" s="512"/>
    </row>
    <row r="61" spans="15:19" ht="12">
      <c r="O61" s="664"/>
      <c r="P61" s="664"/>
      <c r="Q61" s="504"/>
      <c r="R61" s="513"/>
      <c r="S61" s="513"/>
    </row>
    <row r="62" spans="15:19" ht="12">
      <c r="O62" s="664"/>
      <c r="P62" s="664"/>
      <c r="Q62" s="504"/>
      <c r="R62" s="514"/>
      <c r="S62" s="514"/>
    </row>
    <row r="63" spans="15:19" ht="12">
      <c r="O63" s="666"/>
      <c r="P63" s="666"/>
      <c r="Q63" s="504"/>
      <c r="R63" s="511"/>
      <c r="S63" s="511"/>
    </row>
    <row r="64" spans="15:19" ht="12">
      <c r="O64" s="658"/>
      <c r="P64" s="658"/>
      <c r="Q64" s="504"/>
      <c r="R64" s="511"/>
      <c r="S64" s="511"/>
    </row>
    <row r="65" spans="15:19" ht="12">
      <c r="O65" s="658"/>
      <c r="P65" s="658"/>
      <c r="Q65" s="504"/>
      <c r="R65" s="511"/>
      <c r="S65" s="511"/>
    </row>
    <row r="66" spans="15:19" ht="12">
      <c r="O66" s="671"/>
      <c r="P66" s="671"/>
      <c r="Q66" s="504"/>
      <c r="R66" s="511"/>
      <c r="S66" s="511"/>
    </row>
    <row r="67" spans="15:19" ht="12">
      <c r="O67" s="658"/>
      <c r="P67" s="658"/>
      <c r="Q67" s="504"/>
      <c r="R67" s="503"/>
      <c r="S67" s="503"/>
    </row>
    <row r="68" spans="15:19" ht="12">
      <c r="O68" s="672"/>
      <c r="P68" s="672"/>
      <c r="Q68" s="504"/>
      <c r="R68" s="515"/>
      <c r="S68" s="515"/>
    </row>
    <row r="69" spans="15:19" ht="12">
      <c r="O69" s="666"/>
      <c r="P69" s="666"/>
      <c r="Q69" s="504"/>
      <c r="R69" s="515"/>
      <c r="S69" s="515"/>
    </row>
    <row r="70" spans="15:19" ht="12">
      <c r="O70" s="666"/>
      <c r="P70" s="666"/>
      <c r="Q70" s="504"/>
      <c r="R70" s="503"/>
      <c r="S70" s="503"/>
    </row>
    <row r="71" spans="15:19" ht="12">
      <c r="O71" s="658"/>
      <c r="P71" s="658"/>
      <c r="Q71" s="504"/>
      <c r="R71" s="503"/>
      <c r="S71" s="515"/>
    </row>
    <row r="72" spans="15:19" ht="12">
      <c r="O72" s="663"/>
      <c r="P72" s="663"/>
      <c r="Q72" s="504"/>
      <c r="R72" s="503"/>
      <c r="S72" s="516"/>
    </row>
    <row r="73" spans="15:19" ht="12">
      <c r="O73" s="664"/>
      <c r="P73" s="664"/>
      <c r="Q73" s="504"/>
      <c r="R73" s="503"/>
      <c r="S73" s="516"/>
    </row>
    <row r="74" spans="15:19" ht="12">
      <c r="O74" s="663"/>
      <c r="P74" s="663"/>
      <c r="Q74" s="504"/>
      <c r="R74" s="503"/>
      <c r="S74" s="516"/>
    </row>
    <row r="75" spans="15:19" ht="12">
      <c r="O75" s="663"/>
      <c r="P75" s="663"/>
      <c r="Q75" s="504"/>
      <c r="R75" s="503"/>
      <c r="S75" s="516"/>
    </row>
    <row r="76" spans="15:19" ht="12">
      <c r="O76" s="663"/>
      <c r="P76" s="663"/>
      <c r="Q76" s="504"/>
      <c r="R76" s="503"/>
      <c r="S76" s="503"/>
    </row>
    <row r="77" spans="15:19" ht="12">
      <c r="O77" s="673"/>
      <c r="P77" s="505"/>
      <c r="Q77" s="504"/>
      <c r="R77" s="503"/>
      <c r="S77" s="503"/>
    </row>
    <row r="78" spans="15:19" ht="12">
      <c r="O78" s="673"/>
      <c r="P78" s="507"/>
      <c r="Q78" s="504"/>
      <c r="R78" s="503"/>
      <c r="S78" s="503"/>
    </row>
    <row r="79" spans="15:19" ht="12">
      <c r="O79" s="673"/>
      <c r="P79" s="507"/>
      <c r="Q79" s="504"/>
      <c r="R79" s="503"/>
      <c r="S79" s="503"/>
    </row>
    <row r="80" spans="15:19" ht="12">
      <c r="O80" s="673"/>
      <c r="P80" s="507"/>
      <c r="Q80" s="504"/>
      <c r="R80" s="503"/>
      <c r="S80" s="503"/>
    </row>
    <row r="81" spans="15:19" ht="12">
      <c r="O81" s="673"/>
      <c r="P81" s="507"/>
      <c r="Q81" s="504"/>
      <c r="R81" s="503"/>
      <c r="S81" s="503"/>
    </row>
    <row r="82" spans="15:19" ht="12">
      <c r="O82" s="673"/>
      <c r="P82" s="507"/>
      <c r="Q82" s="504"/>
      <c r="R82" s="503"/>
      <c r="S82" s="503"/>
    </row>
    <row r="83" spans="15:19" ht="12">
      <c r="O83" s="673"/>
      <c r="P83" s="507"/>
      <c r="Q83" s="504"/>
      <c r="R83" s="503"/>
      <c r="S83" s="503"/>
    </row>
    <row r="84" spans="15:19" ht="12">
      <c r="O84" s="673"/>
      <c r="P84" s="507"/>
      <c r="Q84" s="504"/>
      <c r="R84" s="503"/>
      <c r="S84" s="503"/>
    </row>
    <row r="85" spans="15:19" ht="12">
      <c r="O85" s="673"/>
      <c r="P85" s="507"/>
      <c r="Q85" s="504"/>
      <c r="R85" s="503"/>
      <c r="S85" s="503"/>
    </row>
    <row r="86" spans="15:19" ht="12">
      <c r="O86" s="673"/>
      <c r="P86" s="507"/>
      <c r="Q86" s="504"/>
      <c r="R86" s="503"/>
      <c r="S86" s="503"/>
    </row>
    <row r="87" spans="15:19" ht="12">
      <c r="O87" s="674"/>
      <c r="P87" s="674"/>
      <c r="Q87" s="504"/>
      <c r="R87" s="504"/>
      <c r="S87" s="504"/>
    </row>
    <row r="88" spans="15:19" ht="12">
      <c r="O88" s="675"/>
      <c r="P88" s="675"/>
      <c r="Q88" s="504"/>
      <c r="R88" s="503"/>
      <c r="S88" s="503"/>
    </row>
    <row r="89" spans="15:19" ht="12">
      <c r="O89" s="663"/>
      <c r="P89" s="663"/>
      <c r="Q89" s="504"/>
      <c r="R89" s="503"/>
      <c r="S89" s="503"/>
    </row>
    <row r="90" spans="15:19" ht="12">
      <c r="O90" s="664"/>
      <c r="P90" s="664"/>
      <c r="Q90" s="504"/>
      <c r="R90" s="503"/>
      <c r="S90" s="503"/>
    </row>
    <row r="91" spans="15:19" ht="12">
      <c r="O91" s="663"/>
      <c r="P91" s="663"/>
      <c r="Q91" s="504"/>
      <c r="R91" s="503"/>
      <c r="S91" s="503"/>
    </row>
    <row r="92" spans="15:19" ht="12">
      <c r="O92" s="663"/>
      <c r="P92" s="663"/>
      <c r="Q92" s="504"/>
      <c r="R92" s="503"/>
      <c r="S92" s="503"/>
    </row>
    <row r="93" spans="15:19" ht="12">
      <c r="O93" s="663"/>
      <c r="P93" s="663"/>
      <c r="Q93" s="504"/>
      <c r="R93" s="503"/>
      <c r="S93" s="503"/>
    </row>
    <row r="94" spans="15:19" ht="12">
      <c r="O94" s="670"/>
      <c r="P94" s="670"/>
      <c r="Q94" s="504"/>
      <c r="R94" s="503"/>
      <c r="S94" s="503"/>
    </row>
  </sheetData>
  <mergeCells count="108">
    <mergeCell ref="O92:P92"/>
    <mergeCell ref="O93:P93"/>
    <mergeCell ref="O94:P94"/>
    <mergeCell ref="O77:O86"/>
    <mergeCell ref="O87:P87"/>
    <mergeCell ref="O88:P88"/>
    <mergeCell ref="O89:P89"/>
    <mergeCell ref="O90:P90"/>
    <mergeCell ref="O91:P91"/>
    <mergeCell ref="O71:P71"/>
    <mergeCell ref="O72:P72"/>
    <mergeCell ref="O73:P73"/>
    <mergeCell ref="O74:P74"/>
    <mergeCell ref="O75:P75"/>
    <mergeCell ref="O76:P76"/>
    <mergeCell ref="O65:P65"/>
    <mergeCell ref="O66:P66"/>
    <mergeCell ref="O67:P67"/>
    <mergeCell ref="O68:P68"/>
    <mergeCell ref="O69:P69"/>
    <mergeCell ref="O70:P70"/>
    <mergeCell ref="O59:P59"/>
    <mergeCell ref="O60:P60"/>
    <mergeCell ref="O61:P61"/>
    <mergeCell ref="O62:P62"/>
    <mergeCell ref="O63:P63"/>
    <mergeCell ref="O64:P64"/>
    <mergeCell ref="O53:P53"/>
    <mergeCell ref="O54:P54"/>
    <mergeCell ref="O55:P55"/>
    <mergeCell ref="O56:P56"/>
    <mergeCell ref="O57:P57"/>
    <mergeCell ref="O58:P58"/>
    <mergeCell ref="O47:P47"/>
    <mergeCell ref="O48:P48"/>
    <mergeCell ref="O49:P49"/>
    <mergeCell ref="O50:P50"/>
    <mergeCell ref="O51:P51"/>
    <mergeCell ref="O52:P52"/>
    <mergeCell ref="O41:P41"/>
    <mergeCell ref="O42:P42"/>
    <mergeCell ref="O43:P43"/>
    <mergeCell ref="O44:P44"/>
    <mergeCell ref="O45:P45"/>
    <mergeCell ref="O46:P46"/>
    <mergeCell ref="O35:P35"/>
    <mergeCell ref="O36:P36"/>
    <mergeCell ref="O37:P37"/>
    <mergeCell ref="O38:P38"/>
    <mergeCell ref="O39:P39"/>
    <mergeCell ref="O40:P40"/>
    <mergeCell ref="O29:P29"/>
    <mergeCell ref="O30:P30"/>
    <mergeCell ref="O31:P31"/>
    <mergeCell ref="O32:P32"/>
    <mergeCell ref="O33:P33"/>
    <mergeCell ref="O34:P34"/>
    <mergeCell ref="K24:L24"/>
    <mergeCell ref="O24:P24"/>
    <mergeCell ref="K18:L18"/>
    <mergeCell ref="O18:P18"/>
    <mergeCell ref="K19:L19"/>
    <mergeCell ref="O19:P19"/>
    <mergeCell ref="K20:L20"/>
    <mergeCell ref="O20:P20"/>
    <mergeCell ref="J25:J29"/>
    <mergeCell ref="K25:L25"/>
    <mergeCell ref="O25:P25"/>
    <mergeCell ref="K26:L26"/>
    <mergeCell ref="O26:P26"/>
    <mergeCell ref="K27:L27"/>
    <mergeCell ref="O27:P27"/>
    <mergeCell ref="K28:L28"/>
    <mergeCell ref="O28:P28"/>
    <mergeCell ref="K29:L29"/>
    <mergeCell ref="K11:L11"/>
    <mergeCell ref="O11:P11"/>
    <mergeCell ref="K12:L12"/>
    <mergeCell ref="O12:P12"/>
    <mergeCell ref="K21:L21"/>
    <mergeCell ref="K22:L22"/>
    <mergeCell ref="O22:P22"/>
    <mergeCell ref="K23:L23"/>
    <mergeCell ref="O23:P23"/>
    <mergeCell ref="J1:N1"/>
    <mergeCell ref="J3:L4"/>
    <mergeCell ref="M3:N3"/>
    <mergeCell ref="Q3:S4"/>
    <mergeCell ref="J5:L5"/>
    <mergeCell ref="O5:Q5"/>
    <mergeCell ref="J6:J24"/>
    <mergeCell ref="K6:L6"/>
    <mergeCell ref="O6:Q6"/>
    <mergeCell ref="K7:L7"/>
    <mergeCell ref="K8:L8"/>
    <mergeCell ref="K9:L9"/>
    <mergeCell ref="O9:P10"/>
    <mergeCell ref="Q9:Q10"/>
    <mergeCell ref="K13:L13"/>
    <mergeCell ref="O13:P13"/>
    <mergeCell ref="K14:K16"/>
    <mergeCell ref="O14:P14"/>
    <mergeCell ref="O15:P15"/>
    <mergeCell ref="O16:P16"/>
    <mergeCell ref="K17:L17"/>
    <mergeCell ref="O17:P17"/>
    <mergeCell ref="R9:S9"/>
    <mergeCell ref="K10:L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D12" sqref="D12"/>
    </sheetView>
  </sheetViews>
  <sheetFormatPr defaultRowHeight="12.75"/>
  <cols>
    <col min="1" max="1" width="3.28515625" style="31" customWidth="1"/>
    <col min="2" max="2" width="35.85546875" style="31" customWidth="1"/>
    <col min="3" max="3" width="15.5703125" style="31" customWidth="1"/>
    <col min="4" max="4" width="15.85546875" style="31" customWidth="1"/>
    <col min="5" max="5" width="11.7109375" style="31" customWidth="1"/>
    <col min="6" max="6" width="9.140625" style="31"/>
    <col min="7" max="7" width="10.42578125" style="31" customWidth="1"/>
    <col min="8" max="8" width="9.140625" style="31"/>
    <col min="9" max="9" width="9.85546875" style="31" customWidth="1"/>
    <col min="10" max="256" width="9.140625" style="31"/>
    <col min="257" max="257" width="3.28515625" style="31" customWidth="1"/>
    <col min="258" max="258" width="29.85546875" style="31" customWidth="1"/>
    <col min="259" max="260" width="9.42578125" style="31" bestFit="1" customWidth="1"/>
    <col min="261" max="261" width="9.42578125" style="31" customWidth="1"/>
    <col min="262" max="262" width="9.140625" style="31"/>
    <col min="263" max="263" width="10.42578125" style="31" customWidth="1"/>
    <col min="264" max="264" width="9.140625" style="31"/>
    <col min="265" max="265" width="9.85546875" style="31" customWidth="1"/>
    <col min="266" max="512" width="9.140625" style="31"/>
    <col min="513" max="513" width="3.28515625" style="31" customWidth="1"/>
    <col min="514" max="514" width="29.85546875" style="31" customWidth="1"/>
    <col min="515" max="516" width="9.42578125" style="31" bestFit="1" customWidth="1"/>
    <col min="517" max="517" width="9.42578125" style="31" customWidth="1"/>
    <col min="518" max="518" width="9.140625" style="31"/>
    <col min="519" max="519" width="10.42578125" style="31" customWidth="1"/>
    <col min="520" max="520" width="9.140625" style="31"/>
    <col min="521" max="521" width="9.85546875" style="31" customWidth="1"/>
    <col min="522" max="768" width="9.140625" style="31"/>
    <col min="769" max="769" width="3.28515625" style="31" customWidth="1"/>
    <col min="770" max="770" width="29.85546875" style="31" customWidth="1"/>
    <col min="771" max="772" width="9.42578125" style="31" bestFit="1" customWidth="1"/>
    <col min="773" max="773" width="9.42578125" style="31" customWidth="1"/>
    <col min="774" max="774" width="9.140625" style="31"/>
    <col min="775" max="775" width="10.42578125" style="31" customWidth="1"/>
    <col min="776" max="776" width="9.140625" style="31"/>
    <col min="777" max="777" width="9.85546875" style="31" customWidth="1"/>
    <col min="778" max="1024" width="9.140625" style="31"/>
    <col min="1025" max="1025" width="3.28515625" style="31" customWidth="1"/>
    <col min="1026" max="1026" width="29.85546875" style="31" customWidth="1"/>
    <col min="1027" max="1028" width="9.42578125" style="31" bestFit="1" customWidth="1"/>
    <col min="1029" max="1029" width="9.42578125" style="31" customWidth="1"/>
    <col min="1030" max="1030" width="9.140625" style="31"/>
    <col min="1031" max="1031" width="10.42578125" style="31" customWidth="1"/>
    <col min="1032" max="1032" width="9.140625" style="31"/>
    <col min="1033" max="1033" width="9.85546875" style="31" customWidth="1"/>
    <col min="1034" max="1280" width="9.140625" style="31"/>
    <col min="1281" max="1281" width="3.28515625" style="31" customWidth="1"/>
    <col min="1282" max="1282" width="29.85546875" style="31" customWidth="1"/>
    <col min="1283" max="1284" width="9.42578125" style="31" bestFit="1" customWidth="1"/>
    <col min="1285" max="1285" width="9.42578125" style="31" customWidth="1"/>
    <col min="1286" max="1286" width="9.140625" style="31"/>
    <col min="1287" max="1287" width="10.42578125" style="31" customWidth="1"/>
    <col min="1288" max="1288" width="9.140625" style="31"/>
    <col min="1289" max="1289" width="9.85546875" style="31" customWidth="1"/>
    <col min="1290" max="1536" width="9.140625" style="31"/>
    <col min="1537" max="1537" width="3.28515625" style="31" customWidth="1"/>
    <col min="1538" max="1538" width="29.85546875" style="31" customWidth="1"/>
    <col min="1539" max="1540" width="9.42578125" style="31" bestFit="1" customWidth="1"/>
    <col min="1541" max="1541" width="9.42578125" style="31" customWidth="1"/>
    <col min="1542" max="1542" width="9.140625" style="31"/>
    <col min="1543" max="1543" width="10.42578125" style="31" customWidth="1"/>
    <col min="1544" max="1544" width="9.140625" style="31"/>
    <col min="1545" max="1545" width="9.85546875" style="31" customWidth="1"/>
    <col min="1546" max="1792" width="9.140625" style="31"/>
    <col min="1793" max="1793" width="3.28515625" style="31" customWidth="1"/>
    <col min="1794" max="1794" width="29.85546875" style="31" customWidth="1"/>
    <col min="1795" max="1796" width="9.42578125" style="31" bestFit="1" customWidth="1"/>
    <col min="1797" max="1797" width="9.42578125" style="31" customWidth="1"/>
    <col min="1798" max="1798" width="9.140625" style="31"/>
    <col min="1799" max="1799" width="10.42578125" style="31" customWidth="1"/>
    <col min="1800" max="1800" width="9.140625" style="31"/>
    <col min="1801" max="1801" width="9.85546875" style="31" customWidth="1"/>
    <col min="1802" max="2048" width="9.140625" style="31"/>
    <col min="2049" max="2049" width="3.28515625" style="31" customWidth="1"/>
    <col min="2050" max="2050" width="29.85546875" style="31" customWidth="1"/>
    <col min="2051" max="2052" width="9.42578125" style="31" bestFit="1" customWidth="1"/>
    <col min="2053" max="2053" width="9.42578125" style="31" customWidth="1"/>
    <col min="2054" max="2054" width="9.140625" style="31"/>
    <col min="2055" max="2055" width="10.42578125" style="31" customWidth="1"/>
    <col min="2056" max="2056" width="9.140625" style="31"/>
    <col min="2057" max="2057" width="9.85546875" style="31" customWidth="1"/>
    <col min="2058" max="2304" width="9.140625" style="31"/>
    <col min="2305" max="2305" width="3.28515625" style="31" customWidth="1"/>
    <col min="2306" max="2306" width="29.85546875" style="31" customWidth="1"/>
    <col min="2307" max="2308" width="9.42578125" style="31" bestFit="1" customWidth="1"/>
    <col min="2309" max="2309" width="9.42578125" style="31" customWidth="1"/>
    <col min="2310" max="2310" width="9.140625" style="31"/>
    <col min="2311" max="2311" width="10.42578125" style="31" customWidth="1"/>
    <col min="2312" max="2312" width="9.140625" style="31"/>
    <col min="2313" max="2313" width="9.85546875" style="31" customWidth="1"/>
    <col min="2314" max="2560" width="9.140625" style="31"/>
    <col min="2561" max="2561" width="3.28515625" style="31" customWidth="1"/>
    <col min="2562" max="2562" width="29.85546875" style="31" customWidth="1"/>
    <col min="2563" max="2564" width="9.42578125" style="31" bestFit="1" customWidth="1"/>
    <col min="2565" max="2565" width="9.42578125" style="31" customWidth="1"/>
    <col min="2566" max="2566" width="9.140625" style="31"/>
    <col min="2567" max="2567" width="10.42578125" style="31" customWidth="1"/>
    <col min="2568" max="2568" width="9.140625" style="31"/>
    <col min="2569" max="2569" width="9.85546875" style="31" customWidth="1"/>
    <col min="2570" max="2816" width="9.140625" style="31"/>
    <col min="2817" max="2817" width="3.28515625" style="31" customWidth="1"/>
    <col min="2818" max="2818" width="29.85546875" style="31" customWidth="1"/>
    <col min="2819" max="2820" width="9.42578125" style="31" bestFit="1" customWidth="1"/>
    <col min="2821" max="2821" width="9.42578125" style="31" customWidth="1"/>
    <col min="2822" max="2822" width="9.140625" style="31"/>
    <col min="2823" max="2823" width="10.42578125" style="31" customWidth="1"/>
    <col min="2824" max="2824" width="9.140625" style="31"/>
    <col min="2825" max="2825" width="9.85546875" style="31" customWidth="1"/>
    <col min="2826" max="3072" width="9.140625" style="31"/>
    <col min="3073" max="3073" width="3.28515625" style="31" customWidth="1"/>
    <col min="3074" max="3074" width="29.85546875" style="31" customWidth="1"/>
    <col min="3075" max="3076" width="9.42578125" style="31" bestFit="1" customWidth="1"/>
    <col min="3077" max="3077" width="9.42578125" style="31" customWidth="1"/>
    <col min="3078" max="3078" width="9.140625" style="31"/>
    <col min="3079" max="3079" width="10.42578125" style="31" customWidth="1"/>
    <col min="3080" max="3080" width="9.140625" style="31"/>
    <col min="3081" max="3081" width="9.85546875" style="31" customWidth="1"/>
    <col min="3082" max="3328" width="9.140625" style="31"/>
    <col min="3329" max="3329" width="3.28515625" style="31" customWidth="1"/>
    <col min="3330" max="3330" width="29.85546875" style="31" customWidth="1"/>
    <col min="3331" max="3332" width="9.42578125" style="31" bestFit="1" customWidth="1"/>
    <col min="3333" max="3333" width="9.42578125" style="31" customWidth="1"/>
    <col min="3334" max="3334" width="9.140625" style="31"/>
    <col min="3335" max="3335" width="10.42578125" style="31" customWidth="1"/>
    <col min="3336" max="3336" width="9.140625" style="31"/>
    <col min="3337" max="3337" width="9.85546875" style="31" customWidth="1"/>
    <col min="3338" max="3584" width="9.140625" style="31"/>
    <col min="3585" max="3585" width="3.28515625" style="31" customWidth="1"/>
    <col min="3586" max="3586" width="29.85546875" style="31" customWidth="1"/>
    <col min="3587" max="3588" width="9.42578125" style="31" bestFit="1" customWidth="1"/>
    <col min="3589" max="3589" width="9.42578125" style="31" customWidth="1"/>
    <col min="3590" max="3590" width="9.140625" style="31"/>
    <col min="3591" max="3591" width="10.42578125" style="31" customWidth="1"/>
    <col min="3592" max="3592" width="9.140625" style="31"/>
    <col min="3593" max="3593" width="9.85546875" style="31" customWidth="1"/>
    <col min="3594" max="3840" width="9.140625" style="31"/>
    <col min="3841" max="3841" width="3.28515625" style="31" customWidth="1"/>
    <col min="3842" max="3842" width="29.85546875" style="31" customWidth="1"/>
    <col min="3843" max="3844" width="9.42578125" style="31" bestFit="1" customWidth="1"/>
    <col min="3845" max="3845" width="9.42578125" style="31" customWidth="1"/>
    <col min="3846" max="3846" width="9.140625" style="31"/>
    <col min="3847" max="3847" width="10.42578125" style="31" customWidth="1"/>
    <col min="3848" max="3848" width="9.140625" style="31"/>
    <col min="3849" max="3849" width="9.85546875" style="31" customWidth="1"/>
    <col min="3850" max="4096" width="9.140625" style="31"/>
    <col min="4097" max="4097" width="3.28515625" style="31" customWidth="1"/>
    <col min="4098" max="4098" width="29.85546875" style="31" customWidth="1"/>
    <col min="4099" max="4100" width="9.42578125" style="31" bestFit="1" customWidth="1"/>
    <col min="4101" max="4101" width="9.42578125" style="31" customWidth="1"/>
    <col min="4102" max="4102" width="9.140625" style="31"/>
    <col min="4103" max="4103" width="10.42578125" style="31" customWidth="1"/>
    <col min="4104" max="4104" width="9.140625" style="31"/>
    <col min="4105" max="4105" width="9.85546875" style="31" customWidth="1"/>
    <col min="4106" max="4352" width="9.140625" style="31"/>
    <col min="4353" max="4353" width="3.28515625" style="31" customWidth="1"/>
    <col min="4354" max="4354" width="29.85546875" style="31" customWidth="1"/>
    <col min="4355" max="4356" width="9.42578125" style="31" bestFit="1" customWidth="1"/>
    <col min="4357" max="4357" width="9.42578125" style="31" customWidth="1"/>
    <col min="4358" max="4358" width="9.140625" style="31"/>
    <col min="4359" max="4359" width="10.42578125" style="31" customWidth="1"/>
    <col min="4360" max="4360" width="9.140625" style="31"/>
    <col min="4361" max="4361" width="9.85546875" style="31" customWidth="1"/>
    <col min="4362" max="4608" width="9.140625" style="31"/>
    <col min="4609" max="4609" width="3.28515625" style="31" customWidth="1"/>
    <col min="4610" max="4610" width="29.85546875" style="31" customWidth="1"/>
    <col min="4611" max="4612" width="9.42578125" style="31" bestFit="1" customWidth="1"/>
    <col min="4613" max="4613" width="9.42578125" style="31" customWidth="1"/>
    <col min="4614" max="4614" width="9.140625" style="31"/>
    <col min="4615" max="4615" width="10.42578125" style="31" customWidth="1"/>
    <col min="4616" max="4616" width="9.140625" style="31"/>
    <col min="4617" max="4617" width="9.85546875" style="31" customWidth="1"/>
    <col min="4618" max="4864" width="9.140625" style="31"/>
    <col min="4865" max="4865" width="3.28515625" style="31" customWidth="1"/>
    <col min="4866" max="4866" width="29.85546875" style="31" customWidth="1"/>
    <col min="4867" max="4868" width="9.42578125" style="31" bestFit="1" customWidth="1"/>
    <col min="4869" max="4869" width="9.42578125" style="31" customWidth="1"/>
    <col min="4870" max="4870" width="9.140625" style="31"/>
    <col min="4871" max="4871" width="10.42578125" style="31" customWidth="1"/>
    <col min="4872" max="4872" width="9.140625" style="31"/>
    <col min="4873" max="4873" width="9.85546875" style="31" customWidth="1"/>
    <col min="4874" max="5120" width="9.140625" style="31"/>
    <col min="5121" max="5121" width="3.28515625" style="31" customWidth="1"/>
    <col min="5122" max="5122" width="29.85546875" style="31" customWidth="1"/>
    <col min="5123" max="5124" width="9.42578125" style="31" bestFit="1" customWidth="1"/>
    <col min="5125" max="5125" width="9.42578125" style="31" customWidth="1"/>
    <col min="5126" max="5126" width="9.140625" style="31"/>
    <col min="5127" max="5127" width="10.42578125" style="31" customWidth="1"/>
    <col min="5128" max="5128" width="9.140625" style="31"/>
    <col min="5129" max="5129" width="9.85546875" style="31" customWidth="1"/>
    <col min="5130" max="5376" width="9.140625" style="31"/>
    <col min="5377" max="5377" width="3.28515625" style="31" customWidth="1"/>
    <col min="5378" max="5378" width="29.85546875" style="31" customWidth="1"/>
    <col min="5379" max="5380" width="9.42578125" style="31" bestFit="1" customWidth="1"/>
    <col min="5381" max="5381" width="9.42578125" style="31" customWidth="1"/>
    <col min="5382" max="5382" width="9.140625" style="31"/>
    <col min="5383" max="5383" width="10.42578125" style="31" customWidth="1"/>
    <col min="5384" max="5384" width="9.140625" style="31"/>
    <col min="5385" max="5385" width="9.85546875" style="31" customWidth="1"/>
    <col min="5386" max="5632" width="9.140625" style="31"/>
    <col min="5633" max="5633" width="3.28515625" style="31" customWidth="1"/>
    <col min="5634" max="5634" width="29.85546875" style="31" customWidth="1"/>
    <col min="5635" max="5636" width="9.42578125" style="31" bestFit="1" customWidth="1"/>
    <col min="5637" max="5637" width="9.42578125" style="31" customWidth="1"/>
    <col min="5638" max="5638" width="9.140625" style="31"/>
    <col min="5639" max="5639" width="10.42578125" style="31" customWidth="1"/>
    <col min="5640" max="5640" width="9.140625" style="31"/>
    <col min="5641" max="5641" width="9.85546875" style="31" customWidth="1"/>
    <col min="5642" max="5888" width="9.140625" style="31"/>
    <col min="5889" max="5889" width="3.28515625" style="31" customWidth="1"/>
    <col min="5890" max="5890" width="29.85546875" style="31" customWidth="1"/>
    <col min="5891" max="5892" width="9.42578125" style="31" bestFit="1" customWidth="1"/>
    <col min="5893" max="5893" width="9.42578125" style="31" customWidth="1"/>
    <col min="5894" max="5894" width="9.140625" style="31"/>
    <col min="5895" max="5895" width="10.42578125" style="31" customWidth="1"/>
    <col min="5896" max="5896" width="9.140625" style="31"/>
    <col min="5897" max="5897" width="9.85546875" style="31" customWidth="1"/>
    <col min="5898" max="6144" width="9.140625" style="31"/>
    <col min="6145" max="6145" width="3.28515625" style="31" customWidth="1"/>
    <col min="6146" max="6146" width="29.85546875" style="31" customWidth="1"/>
    <col min="6147" max="6148" width="9.42578125" style="31" bestFit="1" customWidth="1"/>
    <col min="6149" max="6149" width="9.42578125" style="31" customWidth="1"/>
    <col min="6150" max="6150" width="9.140625" style="31"/>
    <col min="6151" max="6151" width="10.42578125" style="31" customWidth="1"/>
    <col min="6152" max="6152" width="9.140625" style="31"/>
    <col min="6153" max="6153" width="9.85546875" style="31" customWidth="1"/>
    <col min="6154" max="6400" width="9.140625" style="31"/>
    <col min="6401" max="6401" width="3.28515625" style="31" customWidth="1"/>
    <col min="6402" max="6402" width="29.85546875" style="31" customWidth="1"/>
    <col min="6403" max="6404" width="9.42578125" style="31" bestFit="1" customWidth="1"/>
    <col min="6405" max="6405" width="9.42578125" style="31" customWidth="1"/>
    <col min="6406" max="6406" width="9.140625" style="31"/>
    <col min="6407" max="6407" width="10.42578125" style="31" customWidth="1"/>
    <col min="6408" max="6408" width="9.140625" style="31"/>
    <col min="6409" max="6409" width="9.85546875" style="31" customWidth="1"/>
    <col min="6410" max="6656" width="9.140625" style="31"/>
    <col min="6657" max="6657" width="3.28515625" style="31" customWidth="1"/>
    <col min="6658" max="6658" width="29.85546875" style="31" customWidth="1"/>
    <col min="6659" max="6660" width="9.42578125" style="31" bestFit="1" customWidth="1"/>
    <col min="6661" max="6661" width="9.42578125" style="31" customWidth="1"/>
    <col min="6662" max="6662" width="9.140625" style="31"/>
    <col min="6663" max="6663" width="10.42578125" style="31" customWidth="1"/>
    <col min="6664" max="6664" width="9.140625" style="31"/>
    <col min="6665" max="6665" width="9.85546875" style="31" customWidth="1"/>
    <col min="6666" max="6912" width="9.140625" style="31"/>
    <col min="6913" max="6913" width="3.28515625" style="31" customWidth="1"/>
    <col min="6914" max="6914" width="29.85546875" style="31" customWidth="1"/>
    <col min="6915" max="6916" width="9.42578125" style="31" bestFit="1" customWidth="1"/>
    <col min="6917" max="6917" width="9.42578125" style="31" customWidth="1"/>
    <col min="6918" max="6918" width="9.140625" style="31"/>
    <col min="6919" max="6919" width="10.42578125" style="31" customWidth="1"/>
    <col min="6920" max="6920" width="9.140625" style="31"/>
    <col min="6921" max="6921" width="9.85546875" style="31" customWidth="1"/>
    <col min="6922" max="7168" width="9.140625" style="31"/>
    <col min="7169" max="7169" width="3.28515625" style="31" customWidth="1"/>
    <col min="7170" max="7170" width="29.85546875" style="31" customWidth="1"/>
    <col min="7171" max="7172" width="9.42578125" style="31" bestFit="1" customWidth="1"/>
    <col min="7173" max="7173" width="9.42578125" style="31" customWidth="1"/>
    <col min="7174" max="7174" width="9.140625" style="31"/>
    <col min="7175" max="7175" width="10.42578125" style="31" customWidth="1"/>
    <col min="7176" max="7176" width="9.140625" style="31"/>
    <col min="7177" max="7177" width="9.85546875" style="31" customWidth="1"/>
    <col min="7178" max="7424" width="9.140625" style="31"/>
    <col min="7425" max="7425" width="3.28515625" style="31" customWidth="1"/>
    <col min="7426" max="7426" width="29.85546875" style="31" customWidth="1"/>
    <col min="7427" max="7428" width="9.42578125" style="31" bestFit="1" customWidth="1"/>
    <col min="7429" max="7429" width="9.42578125" style="31" customWidth="1"/>
    <col min="7430" max="7430" width="9.140625" style="31"/>
    <col min="7431" max="7431" width="10.42578125" style="31" customWidth="1"/>
    <col min="7432" max="7432" width="9.140625" style="31"/>
    <col min="7433" max="7433" width="9.85546875" style="31" customWidth="1"/>
    <col min="7434" max="7680" width="9.140625" style="31"/>
    <col min="7681" max="7681" width="3.28515625" style="31" customWidth="1"/>
    <col min="7682" max="7682" width="29.85546875" style="31" customWidth="1"/>
    <col min="7683" max="7684" width="9.42578125" style="31" bestFit="1" customWidth="1"/>
    <col min="7685" max="7685" width="9.42578125" style="31" customWidth="1"/>
    <col min="7686" max="7686" width="9.140625" style="31"/>
    <col min="7687" max="7687" width="10.42578125" style="31" customWidth="1"/>
    <col min="7688" max="7688" width="9.140625" style="31"/>
    <col min="7689" max="7689" width="9.85546875" style="31" customWidth="1"/>
    <col min="7690" max="7936" width="9.140625" style="31"/>
    <col min="7937" max="7937" width="3.28515625" style="31" customWidth="1"/>
    <col min="7938" max="7938" width="29.85546875" style="31" customWidth="1"/>
    <col min="7939" max="7940" width="9.42578125" style="31" bestFit="1" customWidth="1"/>
    <col min="7941" max="7941" width="9.42578125" style="31" customWidth="1"/>
    <col min="7942" max="7942" width="9.140625" style="31"/>
    <col min="7943" max="7943" width="10.42578125" style="31" customWidth="1"/>
    <col min="7944" max="7944" width="9.140625" style="31"/>
    <col min="7945" max="7945" width="9.85546875" style="31" customWidth="1"/>
    <col min="7946" max="8192" width="9.140625" style="31"/>
    <col min="8193" max="8193" width="3.28515625" style="31" customWidth="1"/>
    <col min="8194" max="8194" width="29.85546875" style="31" customWidth="1"/>
    <col min="8195" max="8196" width="9.42578125" style="31" bestFit="1" customWidth="1"/>
    <col min="8197" max="8197" width="9.42578125" style="31" customWidth="1"/>
    <col min="8198" max="8198" width="9.140625" style="31"/>
    <col min="8199" max="8199" width="10.42578125" style="31" customWidth="1"/>
    <col min="8200" max="8200" width="9.140625" style="31"/>
    <col min="8201" max="8201" width="9.85546875" style="31" customWidth="1"/>
    <col min="8202" max="8448" width="9.140625" style="31"/>
    <col min="8449" max="8449" width="3.28515625" style="31" customWidth="1"/>
    <col min="8450" max="8450" width="29.85546875" style="31" customWidth="1"/>
    <col min="8451" max="8452" width="9.42578125" style="31" bestFit="1" customWidth="1"/>
    <col min="8453" max="8453" width="9.42578125" style="31" customWidth="1"/>
    <col min="8454" max="8454" width="9.140625" style="31"/>
    <col min="8455" max="8455" width="10.42578125" style="31" customWidth="1"/>
    <col min="8456" max="8456" width="9.140625" style="31"/>
    <col min="8457" max="8457" width="9.85546875" style="31" customWidth="1"/>
    <col min="8458" max="8704" width="9.140625" style="31"/>
    <col min="8705" max="8705" width="3.28515625" style="31" customWidth="1"/>
    <col min="8706" max="8706" width="29.85546875" style="31" customWidth="1"/>
    <col min="8707" max="8708" width="9.42578125" style="31" bestFit="1" customWidth="1"/>
    <col min="8709" max="8709" width="9.42578125" style="31" customWidth="1"/>
    <col min="8710" max="8710" width="9.140625" style="31"/>
    <col min="8711" max="8711" width="10.42578125" style="31" customWidth="1"/>
    <col min="8712" max="8712" width="9.140625" style="31"/>
    <col min="8713" max="8713" width="9.85546875" style="31" customWidth="1"/>
    <col min="8714" max="8960" width="9.140625" style="31"/>
    <col min="8961" max="8961" width="3.28515625" style="31" customWidth="1"/>
    <col min="8962" max="8962" width="29.85546875" style="31" customWidth="1"/>
    <col min="8963" max="8964" width="9.42578125" style="31" bestFit="1" customWidth="1"/>
    <col min="8965" max="8965" width="9.42578125" style="31" customWidth="1"/>
    <col min="8966" max="8966" width="9.140625" style="31"/>
    <col min="8967" max="8967" width="10.42578125" style="31" customWidth="1"/>
    <col min="8968" max="8968" width="9.140625" style="31"/>
    <col min="8969" max="8969" width="9.85546875" style="31" customWidth="1"/>
    <col min="8970" max="9216" width="9.140625" style="31"/>
    <col min="9217" max="9217" width="3.28515625" style="31" customWidth="1"/>
    <col min="9218" max="9218" width="29.85546875" style="31" customWidth="1"/>
    <col min="9219" max="9220" width="9.42578125" style="31" bestFit="1" customWidth="1"/>
    <col min="9221" max="9221" width="9.42578125" style="31" customWidth="1"/>
    <col min="9222" max="9222" width="9.140625" style="31"/>
    <col min="9223" max="9223" width="10.42578125" style="31" customWidth="1"/>
    <col min="9224" max="9224" width="9.140625" style="31"/>
    <col min="9225" max="9225" width="9.85546875" style="31" customWidth="1"/>
    <col min="9226" max="9472" width="9.140625" style="31"/>
    <col min="9473" max="9473" width="3.28515625" style="31" customWidth="1"/>
    <col min="9474" max="9474" width="29.85546875" style="31" customWidth="1"/>
    <col min="9475" max="9476" width="9.42578125" style="31" bestFit="1" customWidth="1"/>
    <col min="9477" max="9477" width="9.42578125" style="31" customWidth="1"/>
    <col min="9478" max="9478" width="9.140625" style="31"/>
    <col min="9479" max="9479" width="10.42578125" style="31" customWidth="1"/>
    <col min="9480" max="9480" width="9.140625" style="31"/>
    <col min="9481" max="9481" width="9.85546875" style="31" customWidth="1"/>
    <col min="9482" max="9728" width="9.140625" style="31"/>
    <col min="9729" max="9729" width="3.28515625" style="31" customWidth="1"/>
    <col min="9730" max="9730" width="29.85546875" style="31" customWidth="1"/>
    <col min="9731" max="9732" width="9.42578125" style="31" bestFit="1" customWidth="1"/>
    <col min="9733" max="9733" width="9.42578125" style="31" customWidth="1"/>
    <col min="9734" max="9734" width="9.140625" style="31"/>
    <col min="9735" max="9735" width="10.42578125" style="31" customWidth="1"/>
    <col min="9736" max="9736" width="9.140625" style="31"/>
    <col min="9737" max="9737" width="9.85546875" style="31" customWidth="1"/>
    <col min="9738" max="9984" width="9.140625" style="31"/>
    <col min="9985" max="9985" width="3.28515625" style="31" customWidth="1"/>
    <col min="9986" max="9986" width="29.85546875" style="31" customWidth="1"/>
    <col min="9987" max="9988" width="9.42578125" style="31" bestFit="1" customWidth="1"/>
    <col min="9989" max="9989" width="9.42578125" style="31" customWidth="1"/>
    <col min="9990" max="9990" width="9.140625" style="31"/>
    <col min="9991" max="9991" width="10.42578125" style="31" customWidth="1"/>
    <col min="9992" max="9992" width="9.140625" style="31"/>
    <col min="9993" max="9993" width="9.85546875" style="31" customWidth="1"/>
    <col min="9994" max="10240" width="9.140625" style="31"/>
    <col min="10241" max="10241" width="3.28515625" style="31" customWidth="1"/>
    <col min="10242" max="10242" width="29.85546875" style="31" customWidth="1"/>
    <col min="10243" max="10244" width="9.42578125" style="31" bestFit="1" customWidth="1"/>
    <col min="10245" max="10245" width="9.42578125" style="31" customWidth="1"/>
    <col min="10246" max="10246" width="9.140625" style="31"/>
    <col min="10247" max="10247" width="10.42578125" style="31" customWidth="1"/>
    <col min="10248" max="10248" width="9.140625" style="31"/>
    <col min="10249" max="10249" width="9.85546875" style="31" customWidth="1"/>
    <col min="10250" max="10496" width="9.140625" style="31"/>
    <col min="10497" max="10497" width="3.28515625" style="31" customWidth="1"/>
    <col min="10498" max="10498" width="29.85546875" style="31" customWidth="1"/>
    <col min="10499" max="10500" width="9.42578125" style="31" bestFit="1" customWidth="1"/>
    <col min="10501" max="10501" width="9.42578125" style="31" customWidth="1"/>
    <col min="10502" max="10502" width="9.140625" style="31"/>
    <col min="10503" max="10503" width="10.42578125" style="31" customWidth="1"/>
    <col min="10504" max="10504" width="9.140625" style="31"/>
    <col min="10505" max="10505" width="9.85546875" style="31" customWidth="1"/>
    <col min="10506" max="10752" width="9.140625" style="31"/>
    <col min="10753" max="10753" width="3.28515625" style="31" customWidth="1"/>
    <col min="10754" max="10754" width="29.85546875" style="31" customWidth="1"/>
    <col min="10755" max="10756" width="9.42578125" style="31" bestFit="1" customWidth="1"/>
    <col min="10757" max="10757" width="9.42578125" style="31" customWidth="1"/>
    <col min="10758" max="10758" width="9.140625" style="31"/>
    <col min="10759" max="10759" width="10.42578125" style="31" customWidth="1"/>
    <col min="10760" max="10760" width="9.140625" style="31"/>
    <col min="10761" max="10761" width="9.85546875" style="31" customWidth="1"/>
    <col min="10762" max="11008" width="9.140625" style="31"/>
    <col min="11009" max="11009" width="3.28515625" style="31" customWidth="1"/>
    <col min="11010" max="11010" width="29.85546875" style="31" customWidth="1"/>
    <col min="11011" max="11012" width="9.42578125" style="31" bestFit="1" customWidth="1"/>
    <col min="11013" max="11013" width="9.42578125" style="31" customWidth="1"/>
    <col min="11014" max="11014" width="9.140625" style="31"/>
    <col min="11015" max="11015" width="10.42578125" style="31" customWidth="1"/>
    <col min="11016" max="11016" width="9.140625" style="31"/>
    <col min="11017" max="11017" width="9.85546875" style="31" customWidth="1"/>
    <col min="11018" max="11264" width="9.140625" style="31"/>
    <col min="11265" max="11265" width="3.28515625" style="31" customWidth="1"/>
    <col min="11266" max="11266" width="29.85546875" style="31" customWidth="1"/>
    <col min="11267" max="11268" width="9.42578125" style="31" bestFit="1" customWidth="1"/>
    <col min="11269" max="11269" width="9.42578125" style="31" customWidth="1"/>
    <col min="11270" max="11270" width="9.140625" style="31"/>
    <col min="11271" max="11271" width="10.42578125" style="31" customWidth="1"/>
    <col min="11272" max="11272" width="9.140625" style="31"/>
    <col min="11273" max="11273" width="9.85546875" style="31" customWidth="1"/>
    <col min="11274" max="11520" width="9.140625" style="31"/>
    <col min="11521" max="11521" width="3.28515625" style="31" customWidth="1"/>
    <col min="11522" max="11522" width="29.85546875" style="31" customWidth="1"/>
    <col min="11523" max="11524" width="9.42578125" style="31" bestFit="1" customWidth="1"/>
    <col min="11525" max="11525" width="9.42578125" style="31" customWidth="1"/>
    <col min="11526" max="11526" width="9.140625" style="31"/>
    <col min="11527" max="11527" width="10.42578125" style="31" customWidth="1"/>
    <col min="11528" max="11528" width="9.140625" style="31"/>
    <col min="11529" max="11529" width="9.85546875" style="31" customWidth="1"/>
    <col min="11530" max="11776" width="9.140625" style="31"/>
    <col min="11777" max="11777" width="3.28515625" style="31" customWidth="1"/>
    <col min="11778" max="11778" width="29.85546875" style="31" customWidth="1"/>
    <col min="11779" max="11780" width="9.42578125" style="31" bestFit="1" customWidth="1"/>
    <col min="11781" max="11781" width="9.42578125" style="31" customWidth="1"/>
    <col min="11782" max="11782" width="9.140625" style="31"/>
    <col min="11783" max="11783" width="10.42578125" style="31" customWidth="1"/>
    <col min="11784" max="11784" width="9.140625" style="31"/>
    <col min="11785" max="11785" width="9.85546875" style="31" customWidth="1"/>
    <col min="11786" max="12032" width="9.140625" style="31"/>
    <col min="12033" max="12033" width="3.28515625" style="31" customWidth="1"/>
    <col min="12034" max="12034" width="29.85546875" style="31" customWidth="1"/>
    <col min="12035" max="12036" width="9.42578125" style="31" bestFit="1" customWidth="1"/>
    <col min="12037" max="12037" width="9.42578125" style="31" customWidth="1"/>
    <col min="12038" max="12038" width="9.140625" style="31"/>
    <col min="12039" max="12039" width="10.42578125" style="31" customWidth="1"/>
    <col min="12040" max="12040" width="9.140625" style="31"/>
    <col min="12041" max="12041" width="9.85546875" style="31" customWidth="1"/>
    <col min="12042" max="12288" width="9.140625" style="31"/>
    <col min="12289" max="12289" width="3.28515625" style="31" customWidth="1"/>
    <col min="12290" max="12290" width="29.85546875" style="31" customWidth="1"/>
    <col min="12291" max="12292" width="9.42578125" style="31" bestFit="1" customWidth="1"/>
    <col min="12293" max="12293" width="9.42578125" style="31" customWidth="1"/>
    <col min="12294" max="12294" width="9.140625" style="31"/>
    <col min="12295" max="12295" width="10.42578125" style="31" customWidth="1"/>
    <col min="12296" max="12296" width="9.140625" style="31"/>
    <col min="12297" max="12297" width="9.85546875" style="31" customWidth="1"/>
    <col min="12298" max="12544" width="9.140625" style="31"/>
    <col min="12545" max="12545" width="3.28515625" style="31" customWidth="1"/>
    <col min="12546" max="12546" width="29.85546875" style="31" customWidth="1"/>
    <col min="12547" max="12548" width="9.42578125" style="31" bestFit="1" customWidth="1"/>
    <col min="12549" max="12549" width="9.42578125" style="31" customWidth="1"/>
    <col min="12550" max="12550" width="9.140625" style="31"/>
    <col min="12551" max="12551" width="10.42578125" style="31" customWidth="1"/>
    <col min="12552" max="12552" width="9.140625" style="31"/>
    <col min="12553" max="12553" width="9.85546875" style="31" customWidth="1"/>
    <col min="12554" max="12800" width="9.140625" style="31"/>
    <col min="12801" max="12801" width="3.28515625" style="31" customWidth="1"/>
    <col min="12802" max="12802" width="29.85546875" style="31" customWidth="1"/>
    <col min="12803" max="12804" width="9.42578125" style="31" bestFit="1" customWidth="1"/>
    <col min="12805" max="12805" width="9.42578125" style="31" customWidth="1"/>
    <col min="12806" max="12806" width="9.140625" style="31"/>
    <col min="12807" max="12807" width="10.42578125" style="31" customWidth="1"/>
    <col min="12808" max="12808" width="9.140625" style="31"/>
    <col min="12809" max="12809" width="9.85546875" style="31" customWidth="1"/>
    <col min="12810" max="13056" width="9.140625" style="31"/>
    <col min="13057" max="13057" width="3.28515625" style="31" customWidth="1"/>
    <col min="13058" max="13058" width="29.85546875" style="31" customWidth="1"/>
    <col min="13059" max="13060" width="9.42578125" style="31" bestFit="1" customWidth="1"/>
    <col min="13061" max="13061" width="9.42578125" style="31" customWidth="1"/>
    <col min="13062" max="13062" width="9.140625" style="31"/>
    <col min="13063" max="13063" width="10.42578125" style="31" customWidth="1"/>
    <col min="13064" max="13064" width="9.140625" style="31"/>
    <col min="13065" max="13065" width="9.85546875" style="31" customWidth="1"/>
    <col min="13066" max="13312" width="9.140625" style="31"/>
    <col min="13313" max="13313" width="3.28515625" style="31" customWidth="1"/>
    <col min="13314" max="13314" width="29.85546875" style="31" customWidth="1"/>
    <col min="13315" max="13316" width="9.42578125" style="31" bestFit="1" customWidth="1"/>
    <col min="13317" max="13317" width="9.42578125" style="31" customWidth="1"/>
    <col min="13318" max="13318" width="9.140625" style="31"/>
    <col min="13319" max="13319" width="10.42578125" style="31" customWidth="1"/>
    <col min="13320" max="13320" width="9.140625" style="31"/>
    <col min="13321" max="13321" width="9.85546875" style="31" customWidth="1"/>
    <col min="13322" max="13568" width="9.140625" style="31"/>
    <col min="13569" max="13569" width="3.28515625" style="31" customWidth="1"/>
    <col min="13570" max="13570" width="29.85546875" style="31" customWidth="1"/>
    <col min="13571" max="13572" width="9.42578125" style="31" bestFit="1" customWidth="1"/>
    <col min="13573" max="13573" width="9.42578125" style="31" customWidth="1"/>
    <col min="13574" max="13574" width="9.140625" style="31"/>
    <col min="13575" max="13575" width="10.42578125" style="31" customWidth="1"/>
    <col min="13576" max="13576" width="9.140625" style="31"/>
    <col min="13577" max="13577" width="9.85546875" style="31" customWidth="1"/>
    <col min="13578" max="13824" width="9.140625" style="31"/>
    <col min="13825" max="13825" width="3.28515625" style="31" customWidth="1"/>
    <col min="13826" max="13826" width="29.85546875" style="31" customWidth="1"/>
    <col min="13827" max="13828" width="9.42578125" style="31" bestFit="1" customWidth="1"/>
    <col min="13829" max="13829" width="9.42578125" style="31" customWidth="1"/>
    <col min="13830" max="13830" width="9.140625" style="31"/>
    <col min="13831" max="13831" width="10.42578125" style="31" customWidth="1"/>
    <col min="13832" max="13832" width="9.140625" style="31"/>
    <col min="13833" max="13833" width="9.85546875" style="31" customWidth="1"/>
    <col min="13834" max="14080" width="9.140625" style="31"/>
    <col min="14081" max="14081" width="3.28515625" style="31" customWidth="1"/>
    <col min="14082" max="14082" width="29.85546875" style="31" customWidth="1"/>
    <col min="14083" max="14084" width="9.42578125" style="31" bestFit="1" customWidth="1"/>
    <col min="14085" max="14085" width="9.42578125" style="31" customWidth="1"/>
    <col min="14086" max="14086" width="9.140625" style="31"/>
    <col min="14087" max="14087" width="10.42578125" style="31" customWidth="1"/>
    <col min="14088" max="14088" width="9.140625" style="31"/>
    <col min="14089" max="14089" width="9.85546875" style="31" customWidth="1"/>
    <col min="14090" max="14336" width="9.140625" style="31"/>
    <col min="14337" max="14337" width="3.28515625" style="31" customWidth="1"/>
    <col min="14338" max="14338" width="29.85546875" style="31" customWidth="1"/>
    <col min="14339" max="14340" width="9.42578125" style="31" bestFit="1" customWidth="1"/>
    <col min="14341" max="14341" width="9.42578125" style="31" customWidth="1"/>
    <col min="14342" max="14342" width="9.140625" style="31"/>
    <col min="14343" max="14343" width="10.42578125" style="31" customWidth="1"/>
    <col min="14344" max="14344" width="9.140625" style="31"/>
    <col min="14345" max="14345" width="9.85546875" style="31" customWidth="1"/>
    <col min="14346" max="14592" width="9.140625" style="31"/>
    <col min="14593" max="14593" width="3.28515625" style="31" customWidth="1"/>
    <col min="14594" max="14594" width="29.85546875" style="31" customWidth="1"/>
    <col min="14595" max="14596" width="9.42578125" style="31" bestFit="1" customWidth="1"/>
    <col min="14597" max="14597" width="9.42578125" style="31" customWidth="1"/>
    <col min="14598" max="14598" width="9.140625" style="31"/>
    <col min="14599" max="14599" width="10.42578125" style="31" customWidth="1"/>
    <col min="14600" max="14600" width="9.140625" style="31"/>
    <col min="14601" max="14601" width="9.85546875" style="31" customWidth="1"/>
    <col min="14602" max="14848" width="9.140625" style="31"/>
    <col min="14849" max="14849" width="3.28515625" style="31" customWidth="1"/>
    <col min="14850" max="14850" width="29.85546875" style="31" customWidth="1"/>
    <col min="14851" max="14852" width="9.42578125" style="31" bestFit="1" customWidth="1"/>
    <col min="14853" max="14853" width="9.42578125" style="31" customWidth="1"/>
    <col min="14854" max="14854" width="9.140625" style="31"/>
    <col min="14855" max="14855" width="10.42578125" style="31" customWidth="1"/>
    <col min="14856" max="14856" width="9.140625" style="31"/>
    <col min="14857" max="14857" width="9.85546875" style="31" customWidth="1"/>
    <col min="14858" max="15104" width="9.140625" style="31"/>
    <col min="15105" max="15105" width="3.28515625" style="31" customWidth="1"/>
    <col min="15106" max="15106" width="29.85546875" style="31" customWidth="1"/>
    <col min="15107" max="15108" width="9.42578125" style="31" bestFit="1" customWidth="1"/>
    <col min="15109" max="15109" width="9.42578125" style="31" customWidth="1"/>
    <col min="15110" max="15110" width="9.140625" style="31"/>
    <col min="15111" max="15111" width="10.42578125" style="31" customWidth="1"/>
    <col min="15112" max="15112" width="9.140625" style="31"/>
    <col min="15113" max="15113" width="9.85546875" style="31" customWidth="1"/>
    <col min="15114" max="15360" width="9.140625" style="31"/>
    <col min="15361" max="15361" width="3.28515625" style="31" customWidth="1"/>
    <col min="15362" max="15362" width="29.85546875" style="31" customWidth="1"/>
    <col min="15363" max="15364" width="9.42578125" style="31" bestFit="1" customWidth="1"/>
    <col min="15365" max="15365" width="9.42578125" style="31" customWidth="1"/>
    <col min="15366" max="15366" width="9.140625" style="31"/>
    <col min="15367" max="15367" width="10.42578125" style="31" customWidth="1"/>
    <col min="15368" max="15368" width="9.140625" style="31"/>
    <col min="15369" max="15369" width="9.85546875" style="31" customWidth="1"/>
    <col min="15370" max="15616" width="9.140625" style="31"/>
    <col min="15617" max="15617" width="3.28515625" style="31" customWidth="1"/>
    <col min="15618" max="15618" width="29.85546875" style="31" customWidth="1"/>
    <col min="15619" max="15620" width="9.42578125" style="31" bestFit="1" customWidth="1"/>
    <col min="15621" max="15621" width="9.42578125" style="31" customWidth="1"/>
    <col min="15622" max="15622" width="9.140625" style="31"/>
    <col min="15623" max="15623" width="10.42578125" style="31" customWidth="1"/>
    <col min="15624" max="15624" width="9.140625" style="31"/>
    <col min="15625" max="15625" width="9.85546875" style="31" customWidth="1"/>
    <col min="15626" max="15872" width="9.140625" style="31"/>
    <col min="15873" max="15873" width="3.28515625" style="31" customWidth="1"/>
    <col min="15874" max="15874" width="29.85546875" style="31" customWidth="1"/>
    <col min="15875" max="15876" width="9.42578125" style="31" bestFit="1" customWidth="1"/>
    <col min="15877" max="15877" width="9.42578125" style="31" customWidth="1"/>
    <col min="15878" max="15878" width="9.140625" style="31"/>
    <col min="15879" max="15879" width="10.42578125" style="31" customWidth="1"/>
    <col min="15880" max="15880" width="9.140625" style="31"/>
    <col min="15881" max="15881" width="9.85546875" style="31" customWidth="1"/>
    <col min="15882" max="16128" width="9.140625" style="31"/>
    <col min="16129" max="16129" width="3.28515625" style="31" customWidth="1"/>
    <col min="16130" max="16130" width="29.85546875" style="31" customWidth="1"/>
    <col min="16131" max="16132" width="9.42578125" style="31" bestFit="1" customWidth="1"/>
    <col min="16133" max="16133" width="9.42578125" style="31" customWidth="1"/>
    <col min="16134" max="16134" width="9.140625" style="31"/>
    <col min="16135" max="16135" width="10.42578125" style="31" customWidth="1"/>
    <col min="16136" max="16136" width="9.140625" style="31"/>
    <col min="16137" max="16137" width="9.85546875" style="31" customWidth="1"/>
    <col min="16138" max="16384" width="9.140625" style="31"/>
  </cols>
  <sheetData>
    <row r="1" spans="1:9" ht="12.75" customHeight="1">
      <c r="B1" s="677" t="s">
        <v>177</v>
      </c>
      <c r="C1" s="677"/>
      <c r="D1" s="677"/>
      <c r="E1" s="677"/>
    </row>
    <row r="2" spans="1:9" ht="15.75">
      <c r="B2" s="132">
        <v>42557</v>
      </c>
      <c r="C2" s="264"/>
      <c r="D2" s="417"/>
      <c r="E2" s="417"/>
    </row>
    <row r="3" spans="1:9">
      <c r="A3" s="133"/>
      <c r="B3" s="132"/>
      <c r="C3" s="134"/>
      <c r="D3" s="134"/>
      <c r="E3" s="419" t="s">
        <v>178</v>
      </c>
    </row>
    <row r="4" spans="1:9" ht="33" customHeight="1">
      <c r="A4" s="678" t="s">
        <v>179</v>
      </c>
      <c r="B4" s="678"/>
      <c r="C4" s="135">
        <v>2015</v>
      </c>
      <c r="D4" s="135">
        <v>2016</v>
      </c>
      <c r="E4" s="418" t="s">
        <v>180</v>
      </c>
      <c r="F4" s="2"/>
    </row>
    <row r="5" spans="1:9" ht="15" customHeight="1">
      <c r="A5" s="679" t="s">
        <v>181</v>
      </c>
      <c r="B5" s="679"/>
      <c r="C5" s="474">
        <f>SUM(C6+C10+C14)</f>
        <v>4237767.4000000004</v>
      </c>
      <c r="D5" s="474">
        <f>SUM(D6+D10+D14)</f>
        <v>2098511.4</v>
      </c>
      <c r="E5" s="475">
        <f>D5/C5*100</f>
        <v>49.51926809385526</v>
      </c>
      <c r="G5" s="137"/>
      <c r="I5" s="138"/>
    </row>
    <row r="6" spans="1:9" ht="15" customHeight="1">
      <c r="A6" s="680" t="s">
        <v>182</v>
      </c>
      <c r="B6" s="680"/>
      <c r="C6" s="136">
        <f>SUM(C7:C9)</f>
        <v>2389980</v>
      </c>
      <c r="D6" s="136">
        <f>SUM(D7:D9)</f>
        <v>252822.5</v>
      </c>
      <c r="E6" s="35">
        <f>(D6/C6)*100</f>
        <v>10.578435802810066</v>
      </c>
      <c r="G6" s="137"/>
      <c r="I6" s="139"/>
    </row>
    <row r="7" spans="1:9" ht="15" customHeight="1">
      <c r="A7" s="681" t="s">
        <v>183</v>
      </c>
      <c r="B7" s="681"/>
      <c r="C7" s="136">
        <v>168380</v>
      </c>
      <c r="D7" s="136">
        <v>179622.5</v>
      </c>
      <c r="E7" s="35">
        <f>(D7/C7)*100</f>
        <v>106.67686186007839</v>
      </c>
      <c r="G7" s="140"/>
      <c r="I7" s="139"/>
    </row>
    <row r="8" spans="1:9" ht="15" customHeight="1">
      <c r="A8" s="681" t="s">
        <v>184</v>
      </c>
      <c r="B8" s="682"/>
      <c r="C8" s="136">
        <v>651000</v>
      </c>
      <c r="D8" s="136">
        <v>73200</v>
      </c>
      <c r="E8" s="35">
        <f>(D8/C8)*100</f>
        <v>11.244239631336406</v>
      </c>
      <c r="G8" s="140"/>
      <c r="I8" s="139"/>
    </row>
    <row r="9" spans="1:9" ht="15" customHeight="1">
      <c r="A9" s="681" t="s">
        <v>186</v>
      </c>
      <c r="B9" s="683"/>
      <c r="C9" s="136">
        <v>1570600</v>
      </c>
      <c r="D9" s="136"/>
      <c r="E9" s="35" t="s">
        <v>185</v>
      </c>
      <c r="G9" s="105"/>
      <c r="I9" s="139"/>
    </row>
    <row r="10" spans="1:9" ht="15" customHeight="1">
      <c r="A10" s="680" t="s">
        <v>187</v>
      </c>
      <c r="B10" s="680"/>
      <c r="C10" s="136">
        <f>C11+C12+C13</f>
        <v>437893.7</v>
      </c>
      <c r="D10" s="136">
        <f>D11+D12+D13</f>
        <v>485804.89999999997</v>
      </c>
      <c r="E10" s="35">
        <f t="shared" ref="E10:E16" si="0">(D10/C10)*100</f>
        <v>110.94128552203422</v>
      </c>
      <c r="G10" s="105"/>
      <c r="I10" s="139"/>
    </row>
    <row r="11" spans="1:9" ht="20.25" customHeight="1">
      <c r="A11" s="684" t="s">
        <v>188</v>
      </c>
      <c r="B11" s="684"/>
      <c r="C11" s="136">
        <v>340039.5</v>
      </c>
      <c r="D11" s="141">
        <v>379589.3</v>
      </c>
      <c r="E11" s="35">
        <f t="shared" si="0"/>
        <v>111.63094287575414</v>
      </c>
      <c r="G11" s="140"/>
      <c r="I11" s="139"/>
    </row>
    <row r="12" spans="1:9" ht="17.25" customHeight="1">
      <c r="A12" s="685" t="s">
        <v>189</v>
      </c>
      <c r="B12" s="685"/>
      <c r="C12" s="136">
        <v>9522.2000000000007</v>
      </c>
      <c r="D12" s="136">
        <v>5700.6</v>
      </c>
      <c r="E12" s="35">
        <f>(D12/C12)*100</f>
        <v>59.86641742454475</v>
      </c>
      <c r="G12" s="140"/>
      <c r="H12" s="142"/>
      <c r="I12" s="139"/>
    </row>
    <row r="13" spans="1:9" ht="15">
      <c r="A13" s="420"/>
      <c r="B13" s="420" t="s">
        <v>190</v>
      </c>
      <c r="C13" s="136">
        <v>88332</v>
      </c>
      <c r="D13" s="141">
        <v>100515</v>
      </c>
      <c r="E13" s="35">
        <f>(D13/C13)*100</f>
        <v>113.79228365711181</v>
      </c>
      <c r="G13" s="140"/>
      <c r="H13" s="142"/>
      <c r="I13" s="139"/>
    </row>
    <row r="14" spans="1:9" ht="27" customHeight="1">
      <c r="A14" s="680" t="s">
        <v>191</v>
      </c>
      <c r="B14" s="680"/>
      <c r="C14" s="136">
        <f>C15+C16</f>
        <v>1409893.7</v>
      </c>
      <c r="D14" s="136">
        <f>D15+D16</f>
        <v>1359884</v>
      </c>
      <c r="E14" s="35">
        <f>(D14/C14)*100</f>
        <v>96.452945353256069</v>
      </c>
      <c r="G14" s="105"/>
      <c r="I14" s="138"/>
    </row>
    <row r="15" spans="1:9" ht="15">
      <c r="A15" s="143"/>
      <c r="B15" s="144" t="s">
        <v>192</v>
      </c>
      <c r="C15" s="136">
        <v>1122615.3999999999</v>
      </c>
      <c r="D15" s="136">
        <v>1127400.5</v>
      </c>
      <c r="E15" s="35">
        <f t="shared" si="0"/>
        <v>100.42624571157674</v>
      </c>
      <c r="G15" s="140"/>
      <c r="I15" s="138"/>
    </row>
    <row r="16" spans="1:9" ht="15" customHeight="1">
      <c r="A16" s="676" t="s">
        <v>193</v>
      </c>
      <c r="B16" s="676"/>
      <c r="C16" s="145">
        <v>287278.3</v>
      </c>
      <c r="D16" s="145">
        <v>232483.5</v>
      </c>
      <c r="E16" s="37">
        <f t="shared" si="0"/>
        <v>80.926230766472798</v>
      </c>
      <c r="G16" s="140"/>
      <c r="I16" s="139"/>
    </row>
    <row r="17" spans="2:4">
      <c r="B17" s="146"/>
      <c r="C17" s="136"/>
      <c r="D17" s="146"/>
    </row>
    <row r="18" spans="2:4">
      <c r="B18" s="146"/>
      <c r="C18" s="146"/>
      <c r="D18" s="146"/>
    </row>
  </sheetData>
  <mergeCells count="12">
    <mergeCell ref="A16:B16"/>
    <mergeCell ref="B1:E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B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H1:O26"/>
  <sheetViews>
    <sheetView topLeftCell="C1" workbookViewId="0">
      <selection activeCell="K31" sqref="K31"/>
    </sheetView>
  </sheetViews>
  <sheetFormatPr defaultRowHeight="12.75"/>
  <cols>
    <col min="1" max="6" width="9.140625" style="31"/>
    <col min="7" max="7" width="29.85546875" style="31" customWidth="1"/>
    <col min="8" max="8" width="2.7109375" style="31" customWidth="1"/>
    <col min="9" max="9" width="18.7109375" style="159" customWidth="1"/>
    <col min="10" max="10" width="9" style="31" customWidth="1"/>
    <col min="11" max="11" width="9.140625" style="31" customWidth="1"/>
    <col min="12" max="12" width="9.140625" style="160" customWidth="1"/>
    <col min="13" max="13" width="9.42578125" style="31" customWidth="1"/>
    <col min="14" max="14" width="9.140625" style="31"/>
    <col min="15" max="15" width="13.28515625" style="31" customWidth="1"/>
    <col min="16" max="262" width="9.140625" style="31"/>
    <col min="263" max="263" width="29.85546875" style="31" customWidth="1"/>
    <col min="264" max="264" width="2.7109375" style="31" customWidth="1"/>
    <col min="265" max="265" width="18.7109375" style="31" customWidth="1"/>
    <col min="266" max="266" width="9" style="31" customWidth="1"/>
    <col min="267" max="268" width="9.140625" style="31" customWidth="1"/>
    <col min="269" max="269" width="9.42578125" style="31" customWidth="1"/>
    <col min="270" max="270" width="9.140625" style="31"/>
    <col min="271" max="271" width="13.28515625" style="31" customWidth="1"/>
    <col min="272" max="518" width="9.140625" style="31"/>
    <col min="519" max="519" width="29.85546875" style="31" customWidth="1"/>
    <col min="520" max="520" width="2.7109375" style="31" customWidth="1"/>
    <col min="521" max="521" width="18.7109375" style="31" customWidth="1"/>
    <col min="522" max="522" width="9" style="31" customWidth="1"/>
    <col min="523" max="524" width="9.140625" style="31" customWidth="1"/>
    <col min="525" max="525" width="9.42578125" style="31" customWidth="1"/>
    <col min="526" max="526" width="9.140625" style="31"/>
    <col min="527" max="527" width="13.28515625" style="31" customWidth="1"/>
    <col min="528" max="774" width="9.140625" style="31"/>
    <col min="775" max="775" width="29.85546875" style="31" customWidth="1"/>
    <col min="776" max="776" width="2.7109375" style="31" customWidth="1"/>
    <col min="777" max="777" width="18.7109375" style="31" customWidth="1"/>
    <col min="778" max="778" width="9" style="31" customWidth="1"/>
    <col min="779" max="780" width="9.140625" style="31" customWidth="1"/>
    <col min="781" max="781" width="9.42578125" style="31" customWidth="1"/>
    <col min="782" max="782" width="9.140625" style="31"/>
    <col min="783" max="783" width="13.28515625" style="31" customWidth="1"/>
    <col min="784" max="1030" width="9.140625" style="31"/>
    <col min="1031" max="1031" width="29.85546875" style="31" customWidth="1"/>
    <col min="1032" max="1032" width="2.7109375" style="31" customWidth="1"/>
    <col min="1033" max="1033" width="18.7109375" style="31" customWidth="1"/>
    <col min="1034" max="1034" width="9" style="31" customWidth="1"/>
    <col min="1035" max="1036" width="9.140625" style="31" customWidth="1"/>
    <col min="1037" max="1037" width="9.42578125" style="31" customWidth="1"/>
    <col min="1038" max="1038" width="9.140625" style="31"/>
    <col min="1039" max="1039" width="13.28515625" style="31" customWidth="1"/>
    <col min="1040" max="1286" width="9.140625" style="31"/>
    <col min="1287" max="1287" width="29.85546875" style="31" customWidth="1"/>
    <col min="1288" max="1288" width="2.7109375" style="31" customWidth="1"/>
    <col min="1289" max="1289" width="18.7109375" style="31" customWidth="1"/>
    <col min="1290" max="1290" width="9" style="31" customWidth="1"/>
    <col min="1291" max="1292" width="9.140625" style="31" customWidth="1"/>
    <col min="1293" max="1293" width="9.42578125" style="31" customWidth="1"/>
    <col min="1294" max="1294" width="9.140625" style="31"/>
    <col min="1295" max="1295" width="13.28515625" style="31" customWidth="1"/>
    <col min="1296" max="1542" width="9.140625" style="31"/>
    <col min="1543" max="1543" width="29.85546875" style="31" customWidth="1"/>
    <col min="1544" max="1544" width="2.7109375" style="31" customWidth="1"/>
    <col min="1545" max="1545" width="18.7109375" style="31" customWidth="1"/>
    <col min="1546" max="1546" width="9" style="31" customWidth="1"/>
    <col min="1547" max="1548" width="9.140625" style="31" customWidth="1"/>
    <col min="1549" max="1549" width="9.42578125" style="31" customWidth="1"/>
    <col min="1550" max="1550" width="9.140625" style="31"/>
    <col min="1551" max="1551" width="13.28515625" style="31" customWidth="1"/>
    <col min="1552" max="1798" width="9.140625" style="31"/>
    <col min="1799" max="1799" width="29.85546875" style="31" customWidth="1"/>
    <col min="1800" max="1800" width="2.7109375" style="31" customWidth="1"/>
    <col min="1801" max="1801" width="18.7109375" style="31" customWidth="1"/>
    <col min="1802" max="1802" width="9" style="31" customWidth="1"/>
    <col min="1803" max="1804" width="9.140625" style="31" customWidth="1"/>
    <col min="1805" max="1805" width="9.42578125" style="31" customWidth="1"/>
    <col min="1806" max="1806" width="9.140625" style="31"/>
    <col min="1807" max="1807" width="13.28515625" style="31" customWidth="1"/>
    <col min="1808" max="2054" width="9.140625" style="31"/>
    <col min="2055" max="2055" width="29.85546875" style="31" customWidth="1"/>
    <col min="2056" max="2056" width="2.7109375" style="31" customWidth="1"/>
    <col min="2057" max="2057" width="18.7109375" style="31" customWidth="1"/>
    <col min="2058" max="2058" width="9" style="31" customWidth="1"/>
    <col min="2059" max="2060" width="9.140625" style="31" customWidth="1"/>
    <col min="2061" max="2061" width="9.42578125" style="31" customWidth="1"/>
    <col min="2062" max="2062" width="9.140625" style="31"/>
    <col min="2063" max="2063" width="13.28515625" style="31" customWidth="1"/>
    <col min="2064" max="2310" width="9.140625" style="31"/>
    <col min="2311" max="2311" width="29.85546875" style="31" customWidth="1"/>
    <col min="2312" max="2312" width="2.7109375" style="31" customWidth="1"/>
    <col min="2313" max="2313" width="18.7109375" style="31" customWidth="1"/>
    <col min="2314" max="2314" width="9" style="31" customWidth="1"/>
    <col min="2315" max="2316" width="9.140625" style="31" customWidth="1"/>
    <col min="2317" max="2317" width="9.42578125" style="31" customWidth="1"/>
    <col min="2318" max="2318" width="9.140625" style="31"/>
    <col min="2319" max="2319" width="13.28515625" style="31" customWidth="1"/>
    <col min="2320" max="2566" width="9.140625" style="31"/>
    <col min="2567" max="2567" width="29.85546875" style="31" customWidth="1"/>
    <col min="2568" max="2568" width="2.7109375" style="31" customWidth="1"/>
    <col min="2569" max="2569" width="18.7109375" style="31" customWidth="1"/>
    <col min="2570" max="2570" width="9" style="31" customWidth="1"/>
    <col min="2571" max="2572" width="9.140625" style="31" customWidth="1"/>
    <col min="2573" max="2573" width="9.42578125" style="31" customWidth="1"/>
    <col min="2574" max="2574" width="9.140625" style="31"/>
    <col min="2575" max="2575" width="13.28515625" style="31" customWidth="1"/>
    <col min="2576" max="2822" width="9.140625" style="31"/>
    <col min="2823" max="2823" width="29.85546875" style="31" customWidth="1"/>
    <col min="2824" max="2824" width="2.7109375" style="31" customWidth="1"/>
    <col min="2825" max="2825" width="18.7109375" style="31" customWidth="1"/>
    <col min="2826" max="2826" width="9" style="31" customWidth="1"/>
    <col min="2827" max="2828" width="9.140625" style="31" customWidth="1"/>
    <col min="2829" max="2829" width="9.42578125" style="31" customWidth="1"/>
    <col min="2830" max="2830" width="9.140625" style="31"/>
    <col min="2831" max="2831" width="13.28515625" style="31" customWidth="1"/>
    <col min="2832" max="3078" width="9.140625" style="31"/>
    <col min="3079" max="3079" width="29.85546875" style="31" customWidth="1"/>
    <col min="3080" max="3080" width="2.7109375" style="31" customWidth="1"/>
    <col min="3081" max="3081" width="18.7109375" style="31" customWidth="1"/>
    <col min="3082" max="3082" width="9" style="31" customWidth="1"/>
    <col min="3083" max="3084" width="9.140625" style="31" customWidth="1"/>
    <col min="3085" max="3085" width="9.42578125" style="31" customWidth="1"/>
    <col min="3086" max="3086" width="9.140625" style="31"/>
    <col min="3087" max="3087" width="13.28515625" style="31" customWidth="1"/>
    <col min="3088" max="3334" width="9.140625" style="31"/>
    <col min="3335" max="3335" width="29.85546875" style="31" customWidth="1"/>
    <col min="3336" max="3336" width="2.7109375" style="31" customWidth="1"/>
    <col min="3337" max="3337" width="18.7109375" style="31" customWidth="1"/>
    <col min="3338" max="3338" width="9" style="31" customWidth="1"/>
    <col min="3339" max="3340" width="9.140625" style="31" customWidth="1"/>
    <col min="3341" max="3341" width="9.42578125" style="31" customWidth="1"/>
    <col min="3342" max="3342" width="9.140625" style="31"/>
    <col min="3343" max="3343" width="13.28515625" style="31" customWidth="1"/>
    <col min="3344" max="3590" width="9.140625" style="31"/>
    <col min="3591" max="3591" width="29.85546875" style="31" customWidth="1"/>
    <col min="3592" max="3592" width="2.7109375" style="31" customWidth="1"/>
    <col min="3593" max="3593" width="18.7109375" style="31" customWidth="1"/>
    <col min="3594" max="3594" width="9" style="31" customWidth="1"/>
    <col min="3595" max="3596" width="9.140625" style="31" customWidth="1"/>
    <col min="3597" max="3597" width="9.42578125" style="31" customWidth="1"/>
    <col min="3598" max="3598" width="9.140625" style="31"/>
    <col min="3599" max="3599" width="13.28515625" style="31" customWidth="1"/>
    <col min="3600" max="3846" width="9.140625" style="31"/>
    <col min="3847" max="3847" width="29.85546875" style="31" customWidth="1"/>
    <col min="3848" max="3848" width="2.7109375" style="31" customWidth="1"/>
    <col min="3849" max="3849" width="18.7109375" style="31" customWidth="1"/>
    <col min="3850" max="3850" width="9" style="31" customWidth="1"/>
    <col min="3851" max="3852" width="9.140625" style="31" customWidth="1"/>
    <col min="3853" max="3853" width="9.42578125" style="31" customWidth="1"/>
    <col min="3854" max="3854" width="9.140625" style="31"/>
    <col min="3855" max="3855" width="13.28515625" style="31" customWidth="1"/>
    <col min="3856" max="4102" width="9.140625" style="31"/>
    <col min="4103" max="4103" width="29.85546875" style="31" customWidth="1"/>
    <col min="4104" max="4104" width="2.7109375" style="31" customWidth="1"/>
    <col min="4105" max="4105" width="18.7109375" style="31" customWidth="1"/>
    <col min="4106" max="4106" width="9" style="31" customWidth="1"/>
    <col min="4107" max="4108" width="9.140625" style="31" customWidth="1"/>
    <col min="4109" max="4109" width="9.42578125" style="31" customWidth="1"/>
    <col min="4110" max="4110" width="9.140625" style="31"/>
    <col min="4111" max="4111" width="13.28515625" style="31" customWidth="1"/>
    <col min="4112" max="4358" width="9.140625" style="31"/>
    <col min="4359" max="4359" width="29.85546875" style="31" customWidth="1"/>
    <col min="4360" max="4360" width="2.7109375" style="31" customWidth="1"/>
    <col min="4361" max="4361" width="18.7109375" style="31" customWidth="1"/>
    <col min="4362" max="4362" width="9" style="31" customWidth="1"/>
    <col min="4363" max="4364" width="9.140625" style="31" customWidth="1"/>
    <col min="4365" max="4365" width="9.42578125" style="31" customWidth="1"/>
    <col min="4366" max="4366" width="9.140625" style="31"/>
    <col min="4367" max="4367" width="13.28515625" style="31" customWidth="1"/>
    <col min="4368" max="4614" width="9.140625" style="31"/>
    <col min="4615" max="4615" width="29.85546875" style="31" customWidth="1"/>
    <col min="4616" max="4616" width="2.7109375" style="31" customWidth="1"/>
    <col min="4617" max="4617" width="18.7109375" style="31" customWidth="1"/>
    <col min="4618" max="4618" width="9" style="31" customWidth="1"/>
    <col min="4619" max="4620" width="9.140625" style="31" customWidth="1"/>
    <col min="4621" max="4621" width="9.42578125" style="31" customWidth="1"/>
    <col min="4622" max="4622" width="9.140625" style="31"/>
    <col min="4623" max="4623" width="13.28515625" style="31" customWidth="1"/>
    <col min="4624" max="4870" width="9.140625" style="31"/>
    <col min="4871" max="4871" width="29.85546875" style="31" customWidth="1"/>
    <col min="4872" max="4872" width="2.7109375" style="31" customWidth="1"/>
    <col min="4873" max="4873" width="18.7109375" style="31" customWidth="1"/>
    <col min="4874" max="4874" width="9" style="31" customWidth="1"/>
    <col min="4875" max="4876" width="9.140625" style="31" customWidth="1"/>
    <col min="4877" max="4877" width="9.42578125" style="31" customWidth="1"/>
    <col min="4878" max="4878" width="9.140625" style="31"/>
    <col min="4879" max="4879" width="13.28515625" style="31" customWidth="1"/>
    <col min="4880" max="5126" width="9.140625" style="31"/>
    <col min="5127" max="5127" width="29.85546875" style="31" customWidth="1"/>
    <col min="5128" max="5128" width="2.7109375" style="31" customWidth="1"/>
    <col min="5129" max="5129" width="18.7109375" style="31" customWidth="1"/>
    <col min="5130" max="5130" width="9" style="31" customWidth="1"/>
    <col min="5131" max="5132" width="9.140625" style="31" customWidth="1"/>
    <col min="5133" max="5133" width="9.42578125" style="31" customWidth="1"/>
    <col min="5134" max="5134" width="9.140625" style="31"/>
    <col min="5135" max="5135" width="13.28515625" style="31" customWidth="1"/>
    <col min="5136" max="5382" width="9.140625" style="31"/>
    <col min="5383" max="5383" width="29.85546875" style="31" customWidth="1"/>
    <col min="5384" max="5384" width="2.7109375" style="31" customWidth="1"/>
    <col min="5385" max="5385" width="18.7109375" style="31" customWidth="1"/>
    <col min="5386" max="5386" width="9" style="31" customWidth="1"/>
    <col min="5387" max="5388" width="9.140625" style="31" customWidth="1"/>
    <col min="5389" max="5389" width="9.42578125" style="31" customWidth="1"/>
    <col min="5390" max="5390" width="9.140625" style="31"/>
    <col min="5391" max="5391" width="13.28515625" style="31" customWidth="1"/>
    <col min="5392" max="5638" width="9.140625" style="31"/>
    <col min="5639" max="5639" width="29.85546875" style="31" customWidth="1"/>
    <col min="5640" max="5640" width="2.7109375" style="31" customWidth="1"/>
    <col min="5641" max="5641" width="18.7109375" style="31" customWidth="1"/>
    <col min="5642" max="5642" width="9" style="31" customWidth="1"/>
    <col min="5643" max="5644" width="9.140625" style="31" customWidth="1"/>
    <col min="5645" max="5645" width="9.42578125" style="31" customWidth="1"/>
    <col min="5646" max="5646" width="9.140625" style="31"/>
    <col min="5647" max="5647" width="13.28515625" style="31" customWidth="1"/>
    <col min="5648" max="5894" width="9.140625" style="31"/>
    <col min="5895" max="5895" width="29.85546875" style="31" customWidth="1"/>
    <col min="5896" max="5896" width="2.7109375" style="31" customWidth="1"/>
    <col min="5897" max="5897" width="18.7109375" style="31" customWidth="1"/>
    <col min="5898" max="5898" width="9" style="31" customWidth="1"/>
    <col min="5899" max="5900" width="9.140625" style="31" customWidth="1"/>
    <col min="5901" max="5901" width="9.42578125" style="31" customWidth="1"/>
    <col min="5902" max="5902" width="9.140625" style="31"/>
    <col min="5903" max="5903" width="13.28515625" style="31" customWidth="1"/>
    <col min="5904" max="6150" width="9.140625" style="31"/>
    <col min="6151" max="6151" width="29.85546875" style="31" customWidth="1"/>
    <col min="6152" max="6152" width="2.7109375" style="31" customWidth="1"/>
    <col min="6153" max="6153" width="18.7109375" style="31" customWidth="1"/>
    <col min="6154" max="6154" width="9" style="31" customWidth="1"/>
    <col min="6155" max="6156" width="9.140625" style="31" customWidth="1"/>
    <col min="6157" max="6157" width="9.42578125" style="31" customWidth="1"/>
    <col min="6158" max="6158" width="9.140625" style="31"/>
    <col min="6159" max="6159" width="13.28515625" style="31" customWidth="1"/>
    <col min="6160" max="6406" width="9.140625" style="31"/>
    <col min="6407" max="6407" width="29.85546875" style="31" customWidth="1"/>
    <col min="6408" max="6408" width="2.7109375" style="31" customWidth="1"/>
    <col min="6409" max="6409" width="18.7109375" style="31" customWidth="1"/>
    <col min="6410" max="6410" width="9" style="31" customWidth="1"/>
    <col min="6411" max="6412" width="9.140625" style="31" customWidth="1"/>
    <col min="6413" max="6413" width="9.42578125" style="31" customWidth="1"/>
    <col min="6414" max="6414" width="9.140625" style="31"/>
    <col min="6415" max="6415" width="13.28515625" style="31" customWidth="1"/>
    <col min="6416" max="6662" width="9.140625" style="31"/>
    <col min="6663" max="6663" width="29.85546875" style="31" customWidth="1"/>
    <col min="6664" max="6664" width="2.7109375" style="31" customWidth="1"/>
    <col min="6665" max="6665" width="18.7109375" style="31" customWidth="1"/>
    <col min="6666" max="6666" width="9" style="31" customWidth="1"/>
    <col min="6667" max="6668" width="9.140625" style="31" customWidth="1"/>
    <col min="6669" max="6669" width="9.42578125" style="31" customWidth="1"/>
    <col min="6670" max="6670" width="9.140625" style="31"/>
    <col min="6671" max="6671" width="13.28515625" style="31" customWidth="1"/>
    <col min="6672" max="6918" width="9.140625" style="31"/>
    <col min="6919" max="6919" width="29.85546875" style="31" customWidth="1"/>
    <col min="6920" max="6920" width="2.7109375" style="31" customWidth="1"/>
    <col min="6921" max="6921" width="18.7109375" style="31" customWidth="1"/>
    <col min="6922" max="6922" width="9" style="31" customWidth="1"/>
    <col min="6923" max="6924" width="9.140625" style="31" customWidth="1"/>
    <col min="6925" max="6925" width="9.42578125" style="31" customWidth="1"/>
    <col min="6926" max="6926" width="9.140625" style="31"/>
    <col min="6927" max="6927" width="13.28515625" style="31" customWidth="1"/>
    <col min="6928" max="7174" width="9.140625" style="31"/>
    <col min="7175" max="7175" width="29.85546875" style="31" customWidth="1"/>
    <col min="7176" max="7176" width="2.7109375" style="31" customWidth="1"/>
    <col min="7177" max="7177" width="18.7109375" style="31" customWidth="1"/>
    <col min="7178" max="7178" width="9" style="31" customWidth="1"/>
    <col min="7179" max="7180" width="9.140625" style="31" customWidth="1"/>
    <col min="7181" max="7181" width="9.42578125" style="31" customWidth="1"/>
    <col min="7182" max="7182" width="9.140625" style="31"/>
    <col min="7183" max="7183" width="13.28515625" style="31" customWidth="1"/>
    <col min="7184" max="7430" width="9.140625" style="31"/>
    <col min="7431" max="7431" width="29.85546875" style="31" customWidth="1"/>
    <col min="7432" max="7432" width="2.7109375" style="31" customWidth="1"/>
    <col min="7433" max="7433" width="18.7109375" style="31" customWidth="1"/>
    <col min="7434" max="7434" width="9" style="31" customWidth="1"/>
    <col min="7435" max="7436" width="9.140625" style="31" customWidth="1"/>
    <col min="7437" max="7437" width="9.42578125" style="31" customWidth="1"/>
    <col min="7438" max="7438" width="9.140625" style="31"/>
    <col min="7439" max="7439" width="13.28515625" style="31" customWidth="1"/>
    <col min="7440" max="7686" width="9.140625" style="31"/>
    <col min="7687" max="7687" width="29.85546875" style="31" customWidth="1"/>
    <col min="7688" max="7688" width="2.7109375" style="31" customWidth="1"/>
    <col min="7689" max="7689" width="18.7109375" style="31" customWidth="1"/>
    <col min="7690" max="7690" width="9" style="31" customWidth="1"/>
    <col min="7691" max="7692" width="9.140625" style="31" customWidth="1"/>
    <col min="7693" max="7693" width="9.42578125" style="31" customWidth="1"/>
    <col min="7694" max="7694" width="9.140625" style="31"/>
    <col min="7695" max="7695" width="13.28515625" style="31" customWidth="1"/>
    <col min="7696" max="7942" width="9.140625" style="31"/>
    <col min="7943" max="7943" width="29.85546875" style="31" customWidth="1"/>
    <col min="7944" max="7944" width="2.7109375" style="31" customWidth="1"/>
    <col min="7945" max="7945" width="18.7109375" style="31" customWidth="1"/>
    <col min="7946" max="7946" width="9" style="31" customWidth="1"/>
    <col min="7947" max="7948" width="9.140625" style="31" customWidth="1"/>
    <col min="7949" max="7949" width="9.42578125" style="31" customWidth="1"/>
    <col min="7950" max="7950" width="9.140625" style="31"/>
    <col min="7951" max="7951" width="13.28515625" style="31" customWidth="1"/>
    <col min="7952" max="8198" width="9.140625" style="31"/>
    <col min="8199" max="8199" width="29.85546875" style="31" customWidth="1"/>
    <col min="8200" max="8200" width="2.7109375" style="31" customWidth="1"/>
    <col min="8201" max="8201" width="18.7109375" style="31" customWidth="1"/>
    <col min="8202" max="8202" width="9" style="31" customWidth="1"/>
    <col min="8203" max="8204" width="9.140625" style="31" customWidth="1"/>
    <col min="8205" max="8205" width="9.42578125" style="31" customWidth="1"/>
    <col min="8206" max="8206" width="9.140625" style="31"/>
    <col min="8207" max="8207" width="13.28515625" style="31" customWidth="1"/>
    <col min="8208" max="8454" width="9.140625" style="31"/>
    <col min="8455" max="8455" width="29.85546875" style="31" customWidth="1"/>
    <col min="8456" max="8456" width="2.7109375" style="31" customWidth="1"/>
    <col min="8457" max="8457" width="18.7109375" style="31" customWidth="1"/>
    <col min="8458" max="8458" width="9" style="31" customWidth="1"/>
    <col min="8459" max="8460" width="9.140625" style="31" customWidth="1"/>
    <col min="8461" max="8461" width="9.42578125" style="31" customWidth="1"/>
    <col min="8462" max="8462" width="9.140625" style="31"/>
    <col min="8463" max="8463" width="13.28515625" style="31" customWidth="1"/>
    <col min="8464" max="8710" width="9.140625" style="31"/>
    <col min="8711" max="8711" width="29.85546875" style="31" customWidth="1"/>
    <col min="8712" max="8712" width="2.7109375" style="31" customWidth="1"/>
    <col min="8713" max="8713" width="18.7109375" style="31" customWidth="1"/>
    <col min="8714" max="8714" width="9" style="31" customWidth="1"/>
    <col min="8715" max="8716" width="9.140625" style="31" customWidth="1"/>
    <col min="8717" max="8717" width="9.42578125" style="31" customWidth="1"/>
    <col min="8718" max="8718" width="9.140625" style="31"/>
    <col min="8719" max="8719" width="13.28515625" style="31" customWidth="1"/>
    <col min="8720" max="8966" width="9.140625" style="31"/>
    <col min="8967" max="8967" width="29.85546875" style="31" customWidth="1"/>
    <col min="8968" max="8968" width="2.7109375" style="31" customWidth="1"/>
    <col min="8969" max="8969" width="18.7109375" style="31" customWidth="1"/>
    <col min="8970" max="8970" width="9" style="31" customWidth="1"/>
    <col min="8971" max="8972" width="9.140625" style="31" customWidth="1"/>
    <col min="8973" max="8973" width="9.42578125" style="31" customWidth="1"/>
    <col min="8974" max="8974" width="9.140625" style="31"/>
    <col min="8975" max="8975" width="13.28515625" style="31" customWidth="1"/>
    <col min="8976" max="9222" width="9.140625" style="31"/>
    <col min="9223" max="9223" width="29.85546875" style="31" customWidth="1"/>
    <col min="9224" max="9224" width="2.7109375" style="31" customWidth="1"/>
    <col min="9225" max="9225" width="18.7109375" style="31" customWidth="1"/>
    <col min="9226" max="9226" width="9" style="31" customWidth="1"/>
    <col min="9227" max="9228" width="9.140625" style="31" customWidth="1"/>
    <col min="9229" max="9229" width="9.42578125" style="31" customWidth="1"/>
    <col min="9230" max="9230" width="9.140625" style="31"/>
    <col min="9231" max="9231" width="13.28515625" style="31" customWidth="1"/>
    <col min="9232" max="9478" width="9.140625" style="31"/>
    <col min="9479" max="9479" width="29.85546875" style="31" customWidth="1"/>
    <col min="9480" max="9480" width="2.7109375" style="31" customWidth="1"/>
    <col min="9481" max="9481" width="18.7109375" style="31" customWidth="1"/>
    <col min="9482" max="9482" width="9" style="31" customWidth="1"/>
    <col min="9483" max="9484" width="9.140625" style="31" customWidth="1"/>
    <col min="9485" max="9485" width="9.42578125" style="31" customWidth="1"/>
    <col min="9486" max="9486" width="9.140625" style="31"/>
    <col min="9487" max="9487" width="13.28515625" style="31" customWidth="1"/>
    <col min="9488" max="9734" width="9.140625" style="31"/>
    <col min="9735" max="9735" width="29.85546875" style="31" customWidth="1"/>
    <col min="9736" max="9736" width="2.7109375" style="31" customWidth="1"/>
    <col min="9737" max="9737" width="18.7109375" style="31" customWidth="1"/>
    <col min="9738" max="9738" width="9" style="31" customWidth="1"/>
    <col min="9739" max="9740" width="9.140625" style="31" customWidth="1"/>
    <col min="9741" max="9741" width="9.42578125" style="31" customWidth="1"/>
    <col min="9742" max="9742" width="9.140625" style="31"/>
    <col min="9743" max="9743" width="13.28515625" style="31" customWidth="1"/>
    <col min="9744" max="9990" width="9.140625" style="31"/>
    <col min="9991" max="9991" width="29.85546875" style="31" customWidth="1"/>
    <col min="9992" max="9992" width="2.7109375" style="31" customWidth="1"/>
    <col min="9993" max="9993" width="18.7109375" style="31" customWidth="1"/>
    <col min="9994" max="9994" width="9" style="31" customWidth="1"/>
    <col min="9995" max="9996" width="9.140625" style="31" customWidth="1"/>
    <col min="9997" max="9997" width="9.42578125" style="31" customWidth="1"/>
    <col min="9998" max="9998" width="9.140625" style="31"/>
    <col min="9999" max="9999" width="13.28515625" style="31" customWidth="1"/>
    <col min="10000" max="10246" width="9.140625" style="31"/>
    <col min="10247" max="10247" width="29.85546875" style="31" customWidth="1"/>
    <col min="10248" max="10248" width="2.7109375" style="31" customWidth="1"/>
    <col min="10249" max="10249" width="18.7109375" style="31" customWidth="1"/>
    <col min="10250" max="10250" width="9" style="31" customWidth="1"/>
    <col min="10251" max="10252" width="9.140625" style="31" customWidth="1"/>
    <col min="10253" max="10253" width="9.42578125" style="31" customWidth="1"/>
    <col min="10254" max="10254" width="9.140625" style="31"/>
    <col min="10255" max="10255" width="13.28515625" style="31" customWidth="1"/>
    <col min="10256" max="10502" width="9.140625" style="31"/>
    <col min="10503" max="10503" width="29.85546875" style="31" customWidth="1"/>
    <col min="10504" max="10504" width="2.7109375" style="31" customWidth="1"/>
    <col min="10505" max="10505" width="18.7109375" style="31" customWidth="1"/>
    <col min="10506" max="10506" width="9" style="31" customWidth="1"/>
    <col min="10507" max="10508" width="9.140625" style="31" customWidth="1"/>
    <col min="10509" max="10509" width="9.42578125" style="31" customWidth="1"/>
    <col min="10510" max="10510" width="9.140625" style="31"/>
    <col min="10511" max="10511" width="13.28515625" style="31" customWidth="1"/>
    <col min="10512" max="10758" width="9.140625" style="31"/>
    <col min="10759" max="10759" width="29.85546875" style="31" customWidth="1"/>
    <col min="10760" max="10760" width="2.7109375" style="31" customWidth="1"/>
    <col min="10761" max="10761" width="18.7109375" style="31" customWidth="1"/>
    <col min="10762" max="10762" width="9" style="31" customWidth="1"/>
    <col min="10763" max="10764" width="9.140625" style="31" customWidth="1"/>
    <col min="10765" max="10765" width="9.42578125" style="31" customWidth="1"/>
    <col min="10766" max="10766" width="9.140625" style="31"/>
    <col min="10767" max="10767" width="13.28515625" style="31" customWidth="1"/>
    <col min="10768" max="11014" width="9.140625" style="31"/>
    <col min="11015" max="11015" width="29.85546875" style="31" customWidth="1"/>
    <col min="11016" max="11016" width="2.7109375" style="31" customWidth="1"/>
    <col min="11017" max="11017" width="18.7109375" style="31" customWidth="1"/>
    <col min="11018" max="11018" width="9" style="31" customWidth="1"/>
    <col min="11019" max="11020" width="9.140625" style="31" customWidth="1"/>
    <col min="11021" max="11021" width="9.42578125" style="31" customWidth="1"/>
    <col min="11022" max="11022" width="9.140625" style="31"/>
    <col min="11023" max="11023" width="13.28515625" style="31" customWidth="1"/>
    <col min="11024" max="11270" width="9.140625" style="31"/>
    <col min="11271" max="11271" width="29.85546875" style="31" customWidth="1"/>
    <col min="11272" max="11272" width="2.7109375" style="31" customWidth="1"/>
    <col min="11273" max="11273" width="18.7109375" style="31" customWidth="1"/>
    <col min="11274" max="11274" width="9" style="31" customWidth="1"/>
    <col min="11275" max="11276" width="9.140625" style="31" customWidth="1"/>
    <col min="11277" max="11277" width="9.42578125" style="31" customWidth="1"/>
    <col min="11278" max="11278" width="9.140625" style="31"/>
    <col min="11279" max="11279" width="13.28515625" style="31" customWidth="1"/>
    <col min="11280" max="11526" width="9.140625" style="31"/>
    <col min="11527" max="11527" width="29.85546875" style="31" customWidth="1"/>
    <col min="11528" max="11528" width="2.7109375" style="31" customWidth="1"/>
    <col min="11529" max="11529" width="18.7109375" style="31" customWidth="1"/>
    <col min="11530" max="11530" width="9" style="31" customWidth="1"/>
    <col min="11531" max="11532" width="9.140625" style="31" customWidth="1"/>
    <col min="11533" max="11533" width="9.42578125" style="31" customWidth="1"/>
    <col min="11534" max="11534" width="9.140625" style="31"/>
    <col min="11535" max="11535" width="13.28515625" style="31" customWidth="1"/>
    <col min="11536" max="11782" width="9.140625" style="31"/>
    <col min="11783" max="11783" width="29.85546875" style="31" customWidth="1"/>
    <col min="11784" max="11784" width="2.7109375" style="31" customWidth="1"/>
    <col min="11785" max="11785" width="18.7109375" style="31" customWidth="1"/>
    <col min="11786" max="11786" width="9" style="31" customWidth="1"/>
    <col min="11787" max="11788" width="9.140625" style="31" customWidth="1"/>
    <col min="11789" max="11789" width="9.42578125" style="31" customWidth="1"/>
    <col min="11790" max="11790" width="9.140625" style="31"/>
    <col min="11791" max="11791" width="13.28515625" style="31" customWidth="1"/>
    <col min="11792" max="12038" width="9.140625" style="31"/>
    <col min="12039" max="12039" width="29.85546875" style="31" customWidth="1"/>
    <col min="12040" max="12040" width="2.7109375" style="31" customWidth="1"/>
    <col min="12041" max="12041" width="18.7109375" style="31" customWidth="1"/>
    <col min="12042" max="12042" width="9" style="31" customWidth="1"/>
    <col min="12043" max="12044" width="9.140625" style="31" customWidth="1"/>
    <col min="12045" max="12045" width="9.42578125" style="31" customWidth="1"/>
    <col min="12046" max="12046" width="9.140625" style="31"/>
    <col min="12047" max="12047" width="13.28515625" style="31" customWidth="1"/>
    <col min="12048" max="12294" width="9.140625" style="31"/>
    <col min="12295" max="12295" width="29.85546875" style="31" customWidth="1"/>
    <col min="12296" max="12296" width="2.7109375" style="31" customWidth="1"/>
    <col min="12297" max="12297" width="18.7109375" style="31" customWidth="1"/>
    <col min="12298" max="12298" width="9" style="31" customWidth="1"/>
    <col min="12299" max="12300" width="9.140625" style="31" customWidth="1"/>
    <col min="12301" max="12301" width="9.42578125" style="31" customWidth="1"/>
    <col min="12302" max="12302" width="9.140625" style="31"/>
    <col min="12303" max="12303" width="13.28515625" style="31" customWidth="1"/>
    <col min="12304" max="12550" width="9.140625" style="31"/>
    <col min="12551" max="12551" width="29.85546875" style="31" customWidth="1"/>
    <col min="12552" max="12552" width="2.7109375" style="31" customWidth="1"/>
    <col min="12553" max="12553" width="18.7109375" style="31" customWidth="1"/>
    <col min="12554" max="12554" width="9" style="31" customWidth="1"/>
    <col min="12555" max="12556" width="9.140625" style="31" customWidth="1"/>
    <col min="12557" max="12557" width="9.42578125" style="31" customWidth="1"/>
    <col min="12558" max="12558" width="9.140625" style="31"/>
    <col min="12559" max="12559" width="13.28515625" style="31" customWidth="1"/>
    <col min="12560" max="12806" width="9.140625" style="31"/>
    <col min="12807" max="12807" width="29.85546875" style="31" customWidth="1"/>
    <col min="12808" max="12808" width="2.7109375" style="31" customWidth="1"/>
    <col min="12809" max="12809" width="18.7109375" style="31" customWidth="1"/>
    <col min="12810" max="12810" width="9" style="31" customWidth="1"/>
    <col min="12811" max="12812" width="9.140625" style="31" customWidth="1"/>
    <col min="12813" max="12813" width="9.42578125" style="31" customWidth="1"/>
    <col min="12814" max="12814" width="9.140625" style="31"/>
    <col min="12815" max="12815" width="13.28515625" style="31" customWidth="1"/>
    <col min="12816" max="13062" width="9.140625" style="31"/>
    <col min="13063" max="13063" width="29.85546875" style="31" customWidth="1"/>
    <col min="13064" max="13064" width="2.7109375" style="31" customWidth="1"/>
    <col min="13065" max="13065" width="18.7109375" style="31" customWidth="1"/>
    <col min="13066" max="13066" width="9" style="31" customWidth="1"/>
    <col min="13067" max="13068" width="9.140625" style="31" customWidth="1"/>
    <col min="13069" max="13069" width="9.42578125" style="31" customWidth="1"/>
    <col min="13070" max="13070" width="9.140625" style="31"/>
    <col min="13071" max="13071" width="13.28515625" style="31" customWidth="1"/>
    <col min="13072" max="13318" width="9.140625" style="31"/>
    <col min="13319" max="13319" width="29.85546875" style="31" customWidth="1"/>
    <col min="13320" max="13320" width="2.7109375" style="31" customWidth="1"/>
    <col min="13321" max="13321" width="18.7109375" style="31" customWidth="1"/>
    <col min="13322" max="13322" width="9" style="31" customWidth="1"/>
    <col min="13323" max="13324" width="9.140625" style="31" customWidth="1"/>
    <col min="13325" max="13325" width="9.42578125" style="31" customWidth="1"/>
    <col min="13326" max="13326" width="9.140625" style="31"/>
    <col min="13327" max="13327" width="13.28515625" style="31" customWidth="1"/>
    <col min="13328" max="13574" width="9.140625" style="31"/>
    <col min="13575" max="13575" width="29.85546875" style="31" customWidth="1"/>
    <col min="13576" max="13576" width="2.7109375" style="31" customWidth="1"/>
    <col min="13577" max="13577" width="18.7109375" style="31" customWidth="1"/>
    <col min="13578" max="13578" width="9" style="31" customWidth="1"/>
    <col min="13579" max="13580" width="9.140625" style="31" customWidth="1"/>
    <col min="13581" max="13581" width="9.42578125" style="31" customWidth="1"/>
    <col min="13582" max="13582" width="9.140625" style="31"/>
    <col min="13583" max="13583" width="13.28515625" style="31" customWidth="1"/>
    <col min="13584" max="13830" width="9.140625" style="31"/>
    <col min="13831" max="13831" width="29.85546875" style="31" customWidth="1"/>
    <col min="13832" max="13832" width="2.7109375" style="31" customWidth="1"/>
    <col min="13833" max="13833" width="18.7109375" style="31" customWidth="1"/>
    <col min="13834" max="13834" width="9" style="31" customWidth="1"/>
    <col min="13835" max="13836" width="9.140625" style="31" customWidth="1"/>
    <col min="13837" max="13837" width="9.42578125" style="31" customWidth="1"/>
    <col min="13838" max="13838" width="9.140625" style="31"/>
    <col min="13839" max="13839" width="13.28515625" style="31" customWidth="1"/>
    <col min="13840" max="14086" width="9.140625" style="31"/>
    <col min="14087" max="14087" width="29.85546875" style="31" customWidth="1"/>
    <col min="14088" max="14088" width="2.7109375" style="31" customWidth="1"/>
    <col min="14089" max="14089" width="18.7109375" style="31" customWidth="1"/>
    <col min="14090" max="14090" width="9" style="31" customWidth="1"/>
    <col min="14091" max="14092" width="9.140625" style="31" customWidth="1"/>
    <col min="14093" max="14093" width="9.42578125" style="31" customWidth="1"/>
    <col min="14094" max="14094" width="9.140625" style="31"/>
    <col min="14095" max="14095" width="13.28515625" style="31" customWidth="1"/>
    <col min="14096" max="14342" width="9.140625" style="31"/>
    <col min="14343" max="14343" width="29.85546875" style="31" customWidth="1"/>
    <col min="14344" max="14344" width="2.7109375" style="31" customWidth="1"/>
    <col min="14345" max="14345" width="18.7109375" style="31" customWidth="1"/>
    <col min="14346" max="14346" width="9" style="31" customWidth="1"/>
    <col min="14347" max="14348" width="9.140625" style="31" customWidth="1"/>
    <col min="14349" max="14349" width="9.42578125" style="31" customWidth="1"/>
    <col min="14350" max="14350" width="9.140625" style="31"/>
    <col min="14351" max="14351" width="13.28515625" style="31" customWidth="1"/>
    <col min="14352" max="14598" width="9.140625" style="31"/>
    <col min="14599" max="14599" width="29.85546875" style="31" customWidth="1"/>
    <col min="14600" max="14600" width="2.7109375" style="31" customWidth="1"/>
    <col min="14601" max="14601" width="18.7109375" style="31" customWidth="1"/>
    <col min="14602" max="14602" width="9" style="31" customWidth="1"/>
    <col min="14603" max="14604" width="9.140625" style="31" customWidth="1"/>
    <col min="14605" max="14605" width="9.42578125" style="31" customWidth="1"/>
    <col min="14606" max="14606" width="9.140625" style="31"/>
    <col min="14607" max="14607" width="13.28515625" style="31" customWidth="1"/>
    <col min="14608" max="14854" width="9.140625" style="31"/>
    <col min="14855" max="14855" width="29.85546875" style="31" customWidth="1"/>
    <col min="14856" max="14856" width="2.7109375" style="31" customWidth="1"/>
    <col min="14857" max="14857" width="18.7109375" style="31" customWidth="1"/>
    <col min="14858" max="14858" width="9" style="31" customWidth="1"/>
    <col min="14859" max="14860" width="9.140625" style="31" customWidth="1"/>
    <col min="14861" max="14861" width="9.42578125" style="31" customWidth="1"/>
    <col min="14862" max="14862" width="9.140625" style="31"/>
    <col min="14863" max="14863" width="13.28515625" style="31" customWidth="1"/>
    <col min="14864" max="15110" width="9.140625" style="31"/>
    <col min="15111" max="15111" width="29.85546875" style="31" customWidth="1"/>
    <col min="15112" max="15112" width="2.7109375" style="31" customWidth="1"/>
    <col min="15113" max="15113" width="18.7109375" style="31" customWidth="1"/>
    <col min="15114" max="15114" width="9" style="31" customWidth="1"/>
    <col min="15115" max="15116" width="9.140625" style="31" customWidth="1"/>
    <col min="15117" max="15117" width="9.42578125" style="31" customWidth="1"/>
    <col min="15118" max="15118" width="9.140625" style="31"/>
    <col min="15119" max="15119" width="13.28515625" style="31" customWidth="1"/>
    <col min="15120" max="15366" width="9.140625" style="31"/>
    <col min="15367" max="15367" width="29.85546875" style="31" customWidth="1"/>
    <col min="15368" max="15368" width="2.7109375" style="31" customWidth="1"/>
    <col min="15369" max="15369" width="18.7109375" style="31" customWidth="1"/>
    <col min="15370" max="15370" width="9" style="31" customWidth="1"/>
    <col min="15371" max="15372" width="9.140625" style="31" customWidth="1"/>
    <col min="15373" max="15373" width="9.42578125" style="31" customWidth="1"/>
    <col min="15374" max="15374" width="9.140625" style="31"/>
    <col min="15375" max="15375" width="13.28515625" style="31" customWidth="1"/>
    <col min="15376" max="15622" width="9.140625" style="31"/>
    <col min="15623" max="15623" width="29.85546875" style="31" customWidth="1"/>
    <col min="15624" max="15624" width="2.7109375" style="31" customWidth="1"/>
    <col min="15625" max="15625" width="18.7109375" style="31" customWidth="1"/>
    <col min="15626" max="15626" width="9" style="31" customWidth="1"/>
    <col min="15627" max="15628" width="9.140625" style="31" customWidth="1"/>
    <col min="15629" max="15629" width="9.42578125" style="31" customWidth="1"/>
    <col min="15630" max="15630" width="9.140625" style="31"/>
    <col min="15631" max="15631" width="13.28515625" style="31" customWidth="1"/>
    <col min="15632" max="15878" width="9.140625" style="31"/>
    <col min="15879" max="15879" width="29.85546875" style="31" customWidth="1"/>
    <col min="15880" max="15880" width="2.7109375" style="31" customWidth="1"/>
    <col min="15881" max="15881" width="18.7109375" style="31" customWidth="1"/>
    <col min="15882" max="15882" width="9" style="31" customWidth="1"/>
    <col min="15883" max="15884" width="9.140625" style="31" customWidth="1"/>
    <col min="15885" max="15885" width="9.42578125" style="31" customWidth="1"/>
    <col min="15886" max="15886" width="9.140625" style="31"/>
    <col min="15887" max="15887" width="13.28515625" style="31" customWidth="1"/>
    <col min="15888" max="16134" width="9.140625" style="31"/>
    <col min="16135" max="16135" width="29.85546875" style="31" customWidth="1"/>
    <col min="16136" max="16136" width="2.7109375" style="31" customWidth="1"/>
    <col min="16137" max="16137" width="18.7109375" style="31" customWidth="1"/>
    <col min="16138" max="16138" width="9" style="31" customWidth="1"/>
    <col min="16139" max="16140" width="9.140625" style="31" customWidth="1"/>
    <col min="16141" max="16141" width="9.42578125" style="31" customWidth="1"/>
    <col min="16142" max="16142" width="9.140625" style="31"/>
    <col min="16143" max="16143" width="13.28515625" style="31" customWidth="1"/>
    <col min="16144" max="16384" width="9.140625" style="31"/>
  </cols>
  <sheetData>
    <row r="1" spans="8:15" ht="12.75" customHeight="1">
      <c r="I1" s="686" t="s">
        <v>194</v>
      </c>
      <c r="J1" s="686"/>
      <c r="K1" s="686"/>
      <c r="L1" s="686"/>
      <c r="M1" s="686"/>
    </row>
    <row r="2" spans="8:15">
      <c r="I2" s="147"/>
      <c r="J2" s="264"/>
      <c r="K2" s="264"/>
      <c r="L2" s="687">
        <v>42557</v>
      </c>
      <c r="M2" s="688"/>
    </row>
    <row r="3" spans="8:15" ht="12.75" customHeight="1">
      <c r="H3" s="689" t="s">
        <v>195</v>
      </c>
      <c r="I3" s="690"/>
      <c r="J3" s="558" t="s">
        <v>196</v>
      </c>
      <c r="K3" s="558" t="s">
        <v>66</v>
      </c>
      <c r="L3" s="558" t="s">
        <v>197</v>
      </c>
      <c r="M3" s="558" t="s">
        <v>180</v>
      </c>
    </row>
    <row r="4" spans="8:15">
      <c r="H4" s="691"/>
      <c r="I4" s="691"/>
      <c r="J4" s="692"/>
      <c r="K4" s="693"/>
      <c r="L4" s="693"/>
      <c r="M4" s="693"/>
    </row>
    <row r="5" spans="8:15" ht="17.25" customHeight="1">
      <c r="H5" s="148"/>
      <c r="I5" s="435" t="s">
        <v>198</v>
      </c>
      <c r="J5" s="436" t="s">
        <v>199</v>
      </c>
      <c r="K5" s="149">
        <v>8.5</v>
      </c>
      <c r="L5" s="149">
        <v>7.5</v>
      </c>
      <c r="M5" s="150">
        <f>SUM(L5/K5*100)</f>
        <v>88.235294117647058</v>
      </c>
      <c r="O5" s="151"/>
    </row>
    <row r="6" spans="8:15" ht="17.25" customHeight="1">
      <c r="H6" s="694" t="s">
        <v>200</v>
      </c>
      <c r="I6" s="694"/>
      <c r="J6" s="436" t="s">
        <v>199</v>
      </c>
      <c r="K6" s="151">
        <v>22.7</v>
      </c>
      <c r="L6" s="151">
        <v>0</v>
      </c>
      <c r="M6" s="152">
        <f>SUM(L6/K6*100)</f>
        <v>0</v>
      </c>
      <c r="O6" s="151"/>
    </row>
    <row r="7" spans="8:15" ht="17.25" customHeight="1">
      <c r="H7" s="694" t="s">
        <v>201</v>
      </c>
      <c r="I7" s="695"/>
      <c r="J7" s="436" t="s">
        <v>199</v>
      </c>
      <c r="K7" s="151">
        <v>6.2</v>
      </c>
      <c r="L7" s="154">
        <v>2.4</v>
      </c>
      <c r="M7" s="152">
        <f>SUM(L7/K7*100)</f>
        <v>38.70967741935484</v>
      </c>
      <c r="O7" s="151"/>
    </row>
    <row r="8" spans="8:15" ht="17.25" customHeight="1">
      <c r="H8" s="694" t="s">
        <v>202</v>
      </c>
      <c r="I8" s="694"/>
      <c r="J8" s="436" t="s">
        <v>203</v>
      </c>
      <c r="K8" s="153">
        <v>46.3</v>
      </c>
      <c r="L8" s="154">
        <v>47.4</v>
      </c>
      <c r="M8" s="152">
        <f t="shared" ref="M8:M23" si="0">SUM(L8/K8*100)</f>
        <v>102.37580993520518</v>
      </c>
      <c r="O8" s="154"/>
    </row>
    <row r="9" spans="8:15" ht="17.25" customHeight="1">
      <c r="H9" s="694" t="s">
        <v>204</v>
      </c>
      <c r="I9" s="694"/>
      <c r="J9" s="155" t="s">
        <v>205</v>
      </c>
      <c r="K9" s="151">
        <v>135.69999999999999</v>
      </c>
      <c r="L9" s="151">
        <v>81.5</v>
      </c>
      <c r="M9" s="152">
        <f t="shared" si="0"/>
        <v>60.058953574060439</v>
      </c>
      <c r="O9" s="151"/>
    </row>
    <row r="10" spans="8:15" ht="17.25" customHeight="1">
      <c r="H10" s="694" t="s">
        <v>206</v>
      </c>
      <c r="I10" s="694"/>
      <c r="J10" s="436" t="s">
        <v>207</v>
      </c>
      <c r="K10" s="152">
        <v>47.4</v>
      </c>
      <c r="L10" s="152">
        <v>52.4</v>
      </c>
      <c r="M10" s="152">
        <f t="shared" si="0"/>
        <v>110.54852320675106</v>
      </c>
      <c r="O10" s="152"/>
    </row>
    <row r="11" spans="8:15" ht="17.25" customHeight="1">
      <c r="H11" s="694" t="s">
        <v>208</v>
      </c>
      <c r="I11" s="694"/>
      <c r="J11" s="436" t="s">
        <v>207</v>
      </c>
      <c r="K11" s="152">
        <v>44</v>
      </c>
      <c r="L11" s="152">
        <v>52.8</v>
      </c>
      <c r="M11" s="152">
        <f t="shared" si="0"/>
        <v>120</v>
      </c>
      <c r="O11" s="152"/>
    </row>
    <row r="12" spans="8:15" ht="17.25" customHeight="1">
      <c r="H12" s="694" t="s">
        <v>209</v>
      </c>
      <c r="I12" s="694"/>
      <c r="J12" s="436" t="s">
        <v>207</v>
      </c>
      <c r="K12" s="154">
        <v>0.8</v>
      </c>
      <c r="L12" s="152">
        <v>1.3</v>
      </c>
      <c r="M12" s="152">
        <f t="shared" si="0"/>
        <v>162.5</v>
      </c>
      <c r="O12" s="154"/>
    </row>
    <row r="13" spans="8:15" ht="17.25" customHeight="1">
      <c r="H13" s="694" t="s">
        <v>210</v>
      </c>
      <c r="I13" s="694"/>
      <c r="J13" s="436" t="s">
        <v>211</v>
      </c>
      <c r="K13" s="152">
        <v>10</v>
      </c>
      <c r="L13" s="152">
        <v>13</v>
      </c>
      <c r="M13" s="152">
        <f t="shared" si="0"/>
        <v>130</v>
      </c>
      <c r="O13" s="152"/>
    </row>
    <row r="14" spans="8:15" ht="17.25" customHeight="1">
      <c r="H14" s="694" t="s">
        <v>212</v>
      </c>
      <c r="I14" s="694"/>
      <c r="J14" s="436" t="s">
        <v>207</v>
      </c>
      <c r="K14" s="152">
        <v>1.1000000000000001</v>
      </c>
      <c r="L14" s="152">
        <v>0.3</v>
      </c>
      <c r="M14" s="152">
        <f t="shared" si="0"/>
        <v>27.27272727272727</v>
      </c>
      <c r="O14" s="152"/>
    </row>
    <row r="15" spans="8:15" ht="17.25" customHeight="1">
      <c r="H15" s="694" t="s">
        <v>213</v>
      </c>
      <c r="I15" s="694"/>
      <c r="J15" s="436" t="s">
        <v>211</v>
      </c>
      <c r="K15" s="151">
        <v>2.6</v>
      </c>
      <c r="L15" s="151">
        <v>2.2999999999999998</v>
      </c>
      <c r="M15" s="152">
        <f t="shared" si="0"/>
        <v>88.461538461538453</v>
      </c>
      <c r="O15" s="151"/>
    </row>
    <row r="16" spans="8:15" ht="17.25" customHeight="1">
      <c r="H16" s="694" t="s">
        <v>214</v>
      </c>
      <c r="I16" s="694"/>
      <c r="J16" s="436" t="s">
        <v>211</v>
      </c>
      <c r="K16" s="152">
        <v>0.1</v>
      </c>
      <c r="L16" s="152">
        <v>0.1</v>
      </c>
      <c r="M16" s="152">
        <f t="shared" si="0"/>
        <v>100</v>
      </c>
      <c r="O16" s="152"/>
    </row>
    <row r="17" spans="8:15" ht="17.25" customHeight="1">
      <c r="H17" s="694" t="s">
        <v>215</v>
      </c>
      <c r="I17" s="694"/>
      <c r="J17" s="436" t="s">
        <v>207</v>
      </c>
      <c r="K17" s="152">
        <v>0.8</v>
      </c>
      <c r="L17" s="152">
        <v>0.5</v>
      </c>
      <c r="M17" s="152">
        <f t="shared" si="0"/>
        <v>62.5</v>
      </c>
      <c r="O17" s="152"/>
    </row>
    <row r="18" spans="8:15" ht="17.25" customHeight="1">
      <c r="H18" s="437"/>
      <c r="I18" s="437" t="s">
        <v>216</v>
      </c>
      <c r="J18" s="436" t="s">
        <v>217</v>
      </c>
      <c r="K18" s="152">
        <v>15</v>
      </c>
      <c r="L18" s="156">
        <v>48</v>
      </c>
      <c r="M18" s="152">
        <f>SUM(L18/K18*100)</f>
        <v>320</v>
      </c>
      <c r="O18" s="156"/>
    </row>
    <row r="19" spans="8:15" ht="17.25" customHeight="1">
      <c r="H19" s="437"/>
      <c r="I19" s="437" t="s">
        <v>218</v>
      </c>
      <c r="J19" s="436" t="s">
        <v>217</v>
      </c>
      <c r="K19" s="83">
        <v>0</v>
      </c>
      <c r="L19" s="156">
        <v>0</v>
      </c>
      <c r="M19" s="152" t="s">
        <v>185</v>
      </c>
      <c r="O19" s="156"/>
    </row>
    <row r="20" spans="8:15" ht="17.25" customHeight="1">
      <c r="H20" s="437"/>
      <c r="I20" s="437" t="s">
        <v>219</v>
      </c>
      <c r="J20" s="436" t="s">
        <v>220</v>
      </c>
      <c r="K20" s="152">
        <v>60061</v>
      </c>
      <c r="L20" s="151">
        <v>26350</v>
      </c>
      <c r="M20" s="152">
        <f t="shared" si="0"/>
        <v>43.872063402207758</v>
      </c>
      <c r="O20" s="151"/>
    </row>
    <row r="21" spans="8:15" ht="17.25" customHeight="1">
      <c r="H21" s="694" t="s">
        <v>221</v>
      </c>
      <c r="I21" s="694"/>
      <c r="J21" s="436" t="s">
        <v>623</v>
      </c>
      <c r="K21" s="152">
        <v>57.1</v>
      </c>
      <c r="L21" s="152">
        <v>45.9</v>
      </c>
      <c r="M21" s="152">
        <f t="shared" si="0"/>
        <v>80.385288966725042</v>
      </c>
      <c r="O21" s="152"/>
    </row>
    <row r="22" spans="8:15" ht="17.25" customHeight="1">
      <c r="H22" s="694" t="s">
        <v>222</v>
      </c>
      <c r="I22" s="694"/>
      <c r="J22" s="436" t="s">
        <v>623</v>
      </c>
      <c r="K22" s="155">
        <v>38.200000000000003</v>
      </c>
      <c r="L22" s="155">
        <v>29.8</v>
      </c>
      <c r="M22" s="152">
        <f t="shared" si="0"/>
        <v>78.010471204188477</v>
      </c>
      <c r="O22" s="155"/>
    </row>
    <row r="23" spans="8:15" ht="17.25" customHeight="1">
      <c r="H23" s="694" t="s">
        <v>223</v>
      </c>
      <c r="I23" s="694"/>
      <c r="J23" s="438" t="s">
        <v>220</v>
      </c>
      <c r="K23" s="152">
        <v>24818</v>
      </c>
      <c r="L23" s="154">
        <v>39482</v>
      </c>
      <c r="M23" s="152">
        <f t="shared" si="0"/>
        <v>159.0861471512612</v>
      </c>
      <c r="O23" s="151"/>
    </row>
    <row r="24" spans="8:15" ht="17.25" customHeight="1">
      <c r="H24" s="696" t="s">
        <v>224</v>
      </c>
      <c r="I24" s="696"/>
      <c r="J24" s="439" t="s">
        <v>225</v>
      </c>
      <c r="K24" s="157">
        <v>5</v>
      </c>
      <c r="L24" s="158">
        <v>1</v>
      </c>
      <c r="M24" s="157">
        <f>SUM(L24/K24*100)</f>
        <v>20</v>
      </c>
      <c r="O24" s="151"/>
    </row>
    <row r="25" spans="8:15" ht="15">
      <c r="O25" s="161"/>
    </row>
    <row r="26" spans="8:15" ht="15">
      <c r="O26" s="161"/>
    </row>
  </sheetData>
  <mergeCells count="23">
    <mergeCell ref="H24:I24"/>
    <mergeCell ref="H16:I16"/>
    <mergeCell ref="H17:I17"/>
    <mergeCell ref="H21:I21"/>
    <mergeCell ref="H22:I22"/>
    <mergeCell ref="H23:I23"/>
    <mergeCell ref="H11:I11"/>
    <mergeCell ref="H12:I12"/>
    <mergeCell ref="H13:I13"/>
    <mergeCell ref="H14:I14"/>
    <mergeCell ref="H15:I15"/>
    <mergeCell ref="H6:I6"/>
    <mergeCell ref="H7:I7"/>
    <mergeCell ref="H8:I8"/>
    <mergeCell ref="H9:I9"/>
    <mergeCell ref="H10:I10"/>
    <mergeCell ref="I1:M1"/>
    <mergeCell ref="L2:M2"/>
    <mergeCell ref="H3:I4"/>
    <mergeCell ref="J3:J4"/>
    <mergeCell ref="K3:K4"/>
    <mergeCell ref="L3:L4"/>
    <mergeCell ref="M3:M4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0"/>
  <sheetViews>
    <sheetView topLeftCell="B1" workbookViewId="0">
      <selection sqref="A1:XFD1048576"/>
    </sheetView>
  </sheetViews>
  <sheetFormatPr defaultRowHeight="15"/>
  <cols>
    <col min="1" max="1" width="0" style="517" hidden="1" customWidth="1"/>
    <col min="2" max="2" width="6.85546875" style="517" customWidth="1"/>
    <col min="3" max="3" width="28.5703125" style="517" customWidth="1"/>
    <col min="4" max="4" width="13.7109375" style="517" customWidth="1"/>
    <col min="5" max="5" width="0" style="517" hidden="1" customWidth="1"/>
    <col min="6" max="10" width="13.7109375" style="517" customWidth="1"/>
    <col min="11" max="11" width="0" style="517" hidden="1" customWidth="1"/>
    <col min="12" max="16384" width="9.140625" style="517"/>
  </cols>
  <sheetData>
    <row r="1" spans="1:10" ht="15" customHeight="1">
      <c r="A1" s="699" t="s">
        <v>680</v>
      </c>
      <c r="B1" s="699"/>
      <c r="C1" s="699"/>
      <c r="D1" s="699"/>
      <c r="E1" s="699"/>
      <c r="F1" s="699"/>
      <c r="G1" s="699"/>
      <c r="H1" s="699"/>
      <c r="I1" s="699"/>
      <c r="J1" s="699"/>
    </row>
    <row r="3" spans="1:10">
      <c r="J3" s="517" t="s">
        <v>468</v>
      </c>
    </row>
    <row r="4" spans="1:10">
      <c r="A4" s="518"/>
      <c r="B4" s="700" t="s">
        <v>681</v>
      </c>
      <c r="C4" s="700" t="s">
        <v>682</v>
      </c>
      <c r="D4" s="700" t="s">
        <v>683</v>
      </c>
      <c r="E4" s="698"/>
      <c r="F4" s="698"/>
      <c r="G4" s="700" t="s">
        <v>684</v>
      </c>
      <c r="H4" s="698"/>
      <c r="I4" s="700" t="s">
        <v>286</v>
      </c>
      <c r="J4" s="698"/>
    </row>
    <row r="5" spans="1:10" ht="25.5">
      <c r="A5" s="518"/>
      <c r="B5" s="698"/>
      <c r="C5" s="698"/>
      <c r="D5" s="700" t="s">
        <v>685</v>
      </c>
      <c r="E5" s="698"/>
      <c r="F5" s="519" t="s">
        <v>686</v>
      </c>
      <c r="G5" s="519" t="s">
        <v>685</v>
      </c>
      <c r="H5" s="519" t="s">
        <v>686</v>
      </c>
      <c r="I5" s="519" t="s">
        <v>685</v>
      </c>
      <c r="J5" s="519" t="s">
        <v>686</v>
      </c>
    </row>
    <row r="6" spans="1:10">
      <c r="A6" s="518"/>
      <c r="B6" s="520">
        <v>1</v>
      </c>
      <c r="C6" s="521" t="s">
        <v>687</v>
      </c>
      <c r="D6" s="697">
        <v>557700</v>
      </c>
      <c r="E6" s="698"/>
      <c r="F6" s="522">
        <v>0</v>
      </c>
      <c r="G6" s="522">
        <v>0</v>
      </c>
      <c r="H6" s="522">
        <v>0</v>
      </c>
      <c r="I6" s="523"/>
      <c r="J6" s="523"/>
    </row>
    <row r="7" spans="1:10" ht="25.5">
      <c r="A7" s="518"/>
      <c r="B7" s="520">
        <v>2</v>
      </c>
      <c r="C7" s="521" t="s">
        <v>688</v>
      </c>
      <c r="D7" s="697">
        <v>400000</v>
      </c>
      <c r="E7" s="698"/>
      <c r="F7" s="522">
        <v>0</v>
      </c>
      <c r="G7" s="522">
        <v>0</v>
      </c>
      <c r="H7" s="522">
        <v>0</v>
      </c>
      <c r="I7" s="523"/>
      <c r="J7" s="523"/>
    </row>
    <row r="8" spans="1:10">
      <c r="A8" s="518"/>
      <c r="B8" s="520">
        <v>3</v>
      </c>
      <c r="C8" s="521" t="s">
        <v>689</v>
      </c>
      <c r="D8" s="697">
        <v>224546.7</v>
      </c>
      <c r="E8" s="698"/>
      <c r="F8" s="522">
        <v>224546.7</v>
      </c>
      <c r="G8" s="522">
        <v>0</v>
      </c>
      <c r="H8" s="522">
        <v>0</v>
      </c>
      <c r="I8" s="523"/>
      <c r="J8" s="523"/>
    </row>
    <row r="9" spans="1:10">
      <c r="A9" s="518"/>
      <c r="B9" s="520">
        <v>4</v>
      </c>
      <c r="C9" s="521" t="s">
        <v>690</v>
      </c>
      <c r="D9" s="697">
        <v>861000</v>
      </c>
      <c r="E9" s="698"/>
      <c r="F9" s="522">
        <v>861000</v>
      </c>
      <c r="G9" s="522">
        <v>0</v>
      </c>
      <c r="H9" s="522">
        <v>0</v>
      </c>
      <c r="I9" s="523"/>
      <c r="J9" s="523"/>
    </row>
    <row r="10" spans="1:10">
      <c r="A10" s="518"/>
      <c r="B10" s="520">
        <v>5</v>
      </c>
      <c r="C10" s="521" t="s">
        <v>691</v>
      </c>
      <c r="D10" s="697">
        <v>0</v>
      </c>
      <c r="E10" s="698"/>
      <c r="F10" s="522">
        <v>0</v>
      </c>
      <c r="G10" s="522">
        <v>103400</v>
      </c>
      <c r="H10" s="522">
        <v>103400</v>
      </c>
      <c r="I10" s="523"/>
      <c r="J10" s="523"/>
    </row>
    <row r="11" spans="1:10">
      <c r="A11" s="518"/>
      <c r="B11" s="520">
        <v>6</v>
      </c>
      <c r="C11" s="521" t="s">
        <v>692</v>
      </c>
      <c r="D11" s="697">
        <v>728711.2</v>
      </c>
      <c r="E11" s="698"/>
      <c r="F11" s="522">
        <v>728711.2</v>
      </c>
      <c r="G11" s="522">
        <v>0</v>
      </c>
      <c r="H11" s="522">
        <v>0</v>
      </c>
      <c r="I11" s="523"/>
      <c r="J11" s="523"/>
    </row>
    <row r="12" spans="1:10">
      <c r="A12" s="518"/>
      <c r="B12" s="520">
        <v>7</v>
      </c>
      <c r="C12" s="521" t="s">
        <v>693</v>
      </c>
      <c r="D12" s="697">
        <v>570000</v>
      </c>
      <c r="E12" s="698"/>
      <c r="F12" s="522">
        <v>570000</v>
      </c>
      <c r="G12" s="522">
        <v>0</v>
      </c>
      <c r="H12" s="522">
        <v>0</v>
      </c>
      <c r="I12" s="523"/>
      <c r="J12" s="523"/>
    </row>
    <row r="13" spans="1:10">
      <c r="A13" s="518"/>
      <c r="B13" s="520">
        <v>8</v>
      </c>
      <c r="C13" s="521" t="s">
        <v>694</v>
      </c>
      <c r="D13" s="697">
        <v>126000</v>
      </c>
      <c r="E13" s="698"/>
      <c r="F13" s="522">
        <v>55744.2</v>
      </c>
      <c r="G13" s="522">
        <v>115588.4</v>
      </c>
      <c r="H13" s="522">
        <v>115588.4</v>
      </c>
      <c r="I13" s="524">
        <v>0.91736825396825405</v>
      </c>
      <c r="J13" s="524">
        <v>2.07355025276172</v>
      </c>
    </row>
    <row r="14" spans="1:10">
      <c r="A14" s="518"/>
      <c r="B14" s="520">
        <v>9</v>
      </c>
      <c r="C14" s="521" t="s">
        <v>695</v>
      </c>
      <c r="D14" s="697">
        <v>49840</v>
      </c>
      <c r="E14" s="698"/>
      <c r="F14" s="522">
        <v>0</v>
      </c>
      <c r="G14" s="522">
        <v>59000</v>
      </c>
      <c r="H14" s="522">
        <v>59000</v>
      </c>
      <c r="I14" s="524">
        <v>1.1837881219903701</v>
      </c>
      <c r="J14" s="523"/>
    </row>
    <row r="15" spans="1:10" ht="25.5">
      <c r="A15" s="518"/>
      <c r="B15" s="520">
        <v>10</v>
      </c>
      <c r="C15" s="521" t="s">
        <v>696</v>
      </c>
      <c r="D15" s="697">
        <v>278754.2</v>
      </c>
      <c r="E15" s="698"/>
      <c r="F15" s="522">
        <v>278754.2</v>
      </c>
      <c r="G15" s="522">
        <v>3589233.7</v>
      </c>
      <c r="H15" s="522">
        <v>3589233.7</v>
      </c>
      <c r="I15" s="524">
        <v>12.875980702712299</v>
      </c>
      <c r="J15" s="524">
        <v>12.875980702712299</v>
      </c>
    </row>
    <row r="16" spans="1:10">
      <c r="A16" s="518"/>
      <c r="B16" s="520">
        <v>11</v>
      </c>
      <c r="C16" s="521" t="s">
        <v>697</v>
      </c>
      <c r="D16" s="697">
        <v>116859.2</v>
      </c>
      <c r="E16" s="698"/>
      <c r="F16" s="522">
        <v>0</v>
      </c>
      <c r="G16" s="522">
        <v>95037.7</v>
      </c>
      <c r="H16" s="522">
        <v>95037.7</v>
      </c>
      <c r="I16" s="524">
        <v>0.81326673466873001</v>
      </c>
      <c r="J16" s="523"/>
    </row>
    <row r="17" spans="1:10">
      <c r="A17" s="518"/>
      <c r="B17" s="520">
        <v>12</v>
      </c>
      <c r="C17" s="521" t="s">
        <v>698</v>
      </c>
      <c r="D17" s="697">
        <v>382422.4</v>
      </c>
      <c r="E17" s="698"/>
      <c r="F17" s="522">
        <v>382422.4</v>
      </c>
      <c r="G17" s="522">
        <v>0</v>
      </c>
      <c r="H17" s="522">
        <v>0</v>
      </c>
      <c r="I17" s="523"/>
      <c r="J17" s="523"/>
    </row>
    <row r="18" spans="1:10" ht="25.5">
      <c r="A18" s="518"/>
      <c r="B18" s="520">
        <v>13</v>
      </c>
      <c r="C18" s="521" t="s">
        <v>699</v>
      </c>
      <c r="D18" s="697">
        <v>797666.5</v>
      </c>
      <c r="E18" s="698"/>
      <c r="F18" s="522">
        <v>797666.5</v>
      </c>
      <c r="G18" s="522">
        <v>0</v>
      </c>
      <c r="H18" s="522">
        <v>0</v>
      </c>
      <c r="I18" s="523"/>
      <c r="J18" s="523"/>
    </row>
    <row r="19" spans="1:10" ht="25.5">
      <c r="A19" s="518"/>
      <c r="B19" s="520">
        <v>14</v>
      </c>
      <c r="C19" s="521" t="s">
        <v>700</v>
      </c>
      <c r="D19" s="697">
        <v>135514.9</v>
      </c>
      <c r="E19" s="698"/>
      <c r="F19" s="522">
        <v>121119.3</v>
      </c>
      <c r="G19" s="522">
        <v>0</v>
      </c>
      <c r="H19" s="522">
        <v>0</v>
      </c>
      <c r="I19" s="523"/>
      <c r="J19" s="523"/>
    </row>
    <row r="20" spans="1:10">
      <c r="A20" s="698"/>
      <c r="B20" s="698"/>
      <c r="C20" s="698"/>
      <c r="D20" s="701">
        <v>5229015.0999999996</v>
      </c>
      <c r="E20" s="698"/>
      <c r="F20" s="525">
        <v>4019964.5</v>
      </c>
      <c r="G20" s="525">
        <v>3962259.8</v>
      </c>
      <c r="H20" s="525">
        <v>3962259.8</v>
      </c>
      <c r="I20" s="526">
        <v>0.75774495277322895</v>
      </c>
      <c r="J20" s="526">
        <v>0.98564547025228699</v>
      </c>
    </row>
  </sheetData>
  <mergeCells count="23">
    <mergeCell ref="D18:E18"/>
    <mergeCell ref="D19:E19"/>
    <mergeCell ref="A20:C20"/>
    <mergeCell ref="D20:E20"/>
    <mergeCell ref="D12:E12"/>
    <mergeCell ref="D13:E13"/>
    <mergeCell ref="D14:E14"/>
    <mergeCell ref="D15:E15"/>
    <mergeCell ref="D16:E16"/>
    <mergeCell ref="D17:E17"/>
    <mergeCell ref="D11:E11"/>
    <mergeCell ref="A1:J1"/>
    <mergeCell ref="B4:B5"/>
    <mergeCell ref="C4:C5"/>
    <mergeCell ref="D4:F4"/>
    <mergeCell ref="G4:H4"/>
    <mergeCell ref="I4:J4"/>
    <mergeCell ref="D5:E5"/>
    <mergeCell ref="D6:E6"/>
    <mergeCell ref="D7:E7"/>
    <mergeCell ref="D8:E8"/>
    <mergeCell ref="D9:E9"/>
    <mergeCell ref="D10:E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N61"/>
  <sheetViews>
    <sheetView workbookViewId="0">
      <selection activeCell="Q31" sqref="Q31"/>
    </sheetView>
  </sheetViews>
  <sheetFormatPr defaultRowHeight="10.5"/>
  <cols>
    <col min="1" max="1" width="1.7109375" style="2" customWidth="1"/>
    <col min="2" max="2" width="1.140625" style="2" customWidth="1"/>
    <col min="3" max="3" width="1" style="2" customWidth="1"/>
    <col min="4" max="4" width="4" style="2" customWidth="1"/>
    <col min="5" max="5" width="26.140625" style="2" customWidth="1"/>
    <col min="6" max="6" width="4.42578125" style="2" customWidth="1"/>
    <col min="7" max="7" width="14.5703125" style="2" customWidth="1"/>
    <col min="8" max="10" width="12.7109375" style="5" customWidth="1"/>
    <col min="11" max="16" width="9.140625" style="2"/>
    <col min="17" max="17" width="16.140625" style="2" customWidth="1"/>
    <col min="18" max="19" width="9" style="5" customWidth="1"/>
    <col min="20" max="20" width="9" style="2" customWidth="1"/>
    <col min="21" max="256" width="9.140625" style="2"/>
    <col min="257" max="257" width="1.7109375" style="2" customWidth="1"/>
    <col min="258" max="258" width="1.140625" style="2" customWidth="1"/>
    <col min="259" max="259" width="1" style="2" customWidth="1"/>
    <col min="260" max="260" width="4" style="2" customWidth="1"/>
    <col min="261" max="261" width="26.140625" style="2" customWidth="1"/>
    <col min="262" max="262" width="4.42578125" style="2" customWidth="1"/>
    <col min="263" max="263" width="23" style="2" customWidth="1"/>
    <col min="264" max="266" width="12.7109375" style="2" customWidth="1"/>
    <col min="267" max="272" width="9.140625" style="2"/>
    <col min="273" max="273" width="16.140625" style="2" customWidth="1"/>
    <col min="274" max="275" width="9.85546875" style="2" customWidth="1"/>
    <col min="276" max="512" width="9.140625" style="2"/>
    <col min="513" max="513" width="1.7109375" style="2" customWidth="1"/>
    <col min="514" max="514" width="1.140625" style="2" customWidth="1"/>
    <col min="515" max="515" width="1" style="2" customWidth="1"/>
    <col min="516" max="516" width="4" style="2" customWidth="1"/>
    <col min="517" max="517" width="26.140625" style="2" customWidth="1"/>
    <col min="518" max="518" width="4.42578125" style="2" customWidth="1"/>
    <col min="519" max="519" width="23" style="2" customWidth="1"/>
    <col min="520" max="522" width="12.7109375" style="2" customWidth="1"/>
    <col min="523" max="528" width="9.140625" style="2"/>
    <col min="529" max="529" width="16.140625" style="2" customWidth="1"/>
    <col min="530" max="531" width="9.85546875" style="2" customWidth="1"/>
    <col min="532" max="768" width="9.140625" style="2"/>
    <col min="769" max="769" width="1.7109375" style="2" customWidth="1"/>
    <col min="770" max="770" width="1.140625" style="2" customWidth="1"/>
    <col min="771" max="771" width="1" style="2" customWidth="1"/>
    <col min="772" max="772" width="4" style="2" customWidth="1"/>
    <col min="773" max="773" width="26.140625" style="2" customWidth="1"/>
    <col min="774" max="774" width="4.42578125" style="2" customWidth="1"/>
    <col min="775" max="775" width="23" style="2" customWidth="1"/>
    <col min="776" max="778" width="12.7109375" style="2" customWidth="1"/>
    <col min="779" max="784" width="9.140625" style="2"/>
    <col min="785" max="785" width="16.140625" style="2" customWidth="1"/>
    <col min="786" max="787" width="9.85546875" style="2" customWidth="1"/>
    <col min="788" max="1024" width="9.140625" style="2"/>
    <col min="1025" max="1025" width="1.7109375" style="2" customWidth="1"/>
    <col min="1026" max="1026" width="1.140625" style="2" customWidth="1"/>
    <col min="1027" max="1027" width="1" style="2" customWidth="1"/>
    <col min="1028" max="1028" width="4" style="2" customWidth="1"/>
    <col min="1029" max="1029" width="26.140625" style="2" customWidth="1"/>
    <col min="1030" max="1030" width="4.42578125" style="2" customWidth="1"/>
    <col min="1031" max="1031" width="23" style="2" customWidth="1"/>
    <col min="1032" max="1034" width="12.7109375" style="2" customWidth="1"/>
    <col min="1035" max="1040" width="9.140625" style="2"/>
    <col min="1041" max="1041" width="16.140625" style="2" customWidth="1"/>
    <col min="1042" max="1043" width="9.85546875" style="2" customWidth="1"/>
    <col min="1044" max="1280" width="9.140625" style="2"/>
    <col min="1281" max="1281" width="1.7109375" style="2" customWidth="1"/>
    <col min="1282" max="1282" width="1.140625" style="2" customWidth="1"/>
    <col min="1283" max="1283" width="1" style="2" customWidth="1"/>
    <col min="1284" max="1284" width="4" style="2" customWidth="1"/>
    <col min="1285" max="1285" width="26.140625" style="2" customWidth="1"/>
    <col min="1286" max="1286" width="4.42578125" style="2" customWidth="1"/>
    <col min="1287" max="1287" width="23" style="2" customWidth="1"/>
    <col min="1288" max="1290" width="12.7109375" style="2" customWidth="1"/>
    <col min="1291" max="1296" width="9.140625" style="2"/>
    <col min="1297" max="1297" width="16.140625" style="2" customWidth="1"/>
    <col min="1298" max="1299" width="9.85546875" style="2" customWidth="1"/>
    <col min="1300" max="1536" width="9.140625" style="2"/>
    <col min="1537" max="1537" width="1.7109375" style="2" customWidth="1"/>
    <col min="1538" max="1538" width="1.140625" style="2" customWidth="1"/>
    <col min="1539" max="1539" width="1" style="2" customWidth="1"/>
    <col min="1540" max="1540" width="4" style="2" customWidth="1"/>
    <col min="1541" max="1541" width="26.140625" style="2" customWidth="1"/>
    <col min="1542" max="1542" width="4.42578125" style="2" customWidth="1"/>
    <col min="1543" max="1543" width="23" style="2" customWidth="1"/>
    <col min="1544" max="1546" width="12.7109375" style="2" customWidth="1"/>
    <col min="1547" max="1552" width="9.140625" style="2"/>
    <col min="1553" max="1553" width="16.140625" style="2" customWidth="1"/>
    <col min="1554" max="1555" width="9.85546875" style="2" customWidth="1"/>
    <col min="1556" max="1792" width="9.140625" style="2"/>
    <col min="1793" max="1793" width="1.7109375" style="2" customWidth="1"/>
    <col min="1794" max="1794" width="1.140625" style="2" customWidth="1"/>
    <col min="1795" max="1795" width="1" style="2" customWidth="1"/>
    <col min="1796" max="1796" width="4" style="2" customWidth="1"/>
    <col min="1797" max="1797" width="26.140625" style="2" customWidth="1"/>
    <col min="1798" max="1798" width="4.42578125" style="2" customWidth="1"/>
    <col min="1799" max="1799" width="23" style="2" customWidth="1"/>
    <col min="1800" max="1802" width="12.7109375" style="2" customWidth="1"/>
    <col min="1803" max="1808" width="9.140625" style="2"/>
    <col min="1809" max="1809" width="16.140625" style="2" customWidth="1"/>
    <col min="1810" max="1811" width="9.85546875" style="2" customWidth="1"/>
    <col min="1812" max="2048" width="9.140625" style="2"/>
    <col min="2049" max="2049" width="1.7109375" style="2" customWidth="1"/>
    <col min="2050" max="2050" width="1.140625" style="2" customWidth="1"/>
    <col min="2051" max="2051" width="1" style="2" customWidth="1"/>
    <col min="2052" max="2052" width="4" style="2" customWidth="1"/>
    <col min="2053" max="2053" width="26.140625" style="2" customWidth="1"/>
    <col min="2054" max="2054" width="4.42578125" style="2" customWidth="1"/>
    <col min="2055" max="2055" width="23" style="2" customWidth="1"/>
    <col min="2056" max="2058" width="12.7109375" style="2" customWidth="1"/>
    <col min="2059" max="2064" width="9.140625" style="2"/>
    <col min="2065" max="2065" width="16.140625" style="2" customWidth="1"/>
    <col min="2066" max="2067" width="9.85546875" style="2" customWidth="1"/>
    <col min="2068" max="2304" width="9.140625" style="2"/>
    <col min="2305" max="2305" width="1.7109375" style="2" customWidth="1"/>
    <col min="2306" max="2306" width="1.140625" style="2" customWidth="1"/>
    <col min="2307" max="2307" width="1" style="2" customWidth="1"/>
    <col min="2308" max="2308" width="4" style="2" customWidth="1"/>
    <col min="2309" max="2309" width="26.140625" style="2" customWidth="1"/>
    <col min="2310" max="2310" width="4.42578125" style="2" customWidth="1"/>
    <col min="2311" max="2311" width="23" style="2" customWidth="1"/>
    <col min="2312" max="2314" width="12.7109375" style="2" customWidth="1"/>
    <col min="2315" max="2320" width="9.140625" style="2"/>
    <col min="2321" max="2321" width="16.140625" style="2" customWidth="1"/>
    <col min="2322" max="2323" width="9.85546875" style="2" customWidth="1"/>
    <col min="2324" max="2560" width="9.140625" style="2"/>
    <col min="2561" max="2561" width="1.7109375" style="2" customWidth="1"/>
    <col min="2562" max="2562" width="1.140625" style="2" customWidth="1"/>
    <col min="2563" max="2563" width="1" style="2" customWidth="1"/>
    <col min="2564" max="2564" width="4" style="2" customWidth="1"/>
    <col min="2565" max="2565" width="26.140625" style="2" customWidth="1"/>
    <col min="2566" max="2566" width="4.42578125" style="2" customWidth="1"/>
    <col min="2567" max="2567" width="23" style="2" customWidth="1"/>
    <col min="2568" max="2570" width="12.7109375" style="2" customWidth="1"/>
    <col min="2571" max="2576" width="9.140625" style="2"/>
    <col min="2577" max="2577" width="16.140625" style="2" customWidth="1"/>
    <col min="2578" max="2579" width="9.85546875" style="2" customWidth="1"/>
    <col min="2580" max="2816" width="9.140625" style="2"/>
    <col min="2817" max="2817" width="1.7109375" style="2" customWidth="1"/>
    <col min="2818" max="2818" width="1.140625" style="2" customWidth="1"/>
    <col min="2819" max="2819" width="1" style="2" customWidth="1"/>
    <col min="2820" max="2820" width="4" style="2" customWidth="1"/>
    <col min="2821" max="2821" width="26.140625" style="2" customWidth="1"/>
    <col min="2822" max="2822" width="4.42578125" style="2" customWidth="1"/>
    <col min="2823" max="2823" width="23" style="2" customWidth="1"/>
    <col min="2824" max="2826" width="12.7109375" style="2" customWidth="1"/>
    <col min="2827" max="2832" width="9.140625" style="2"/>
    <col min="2833" max="2833" width="16.140625" style="2" customWidth="1"/>
    <col min="2834" max="2835" width="9.85546875" style="2" customWidth="1"/>
    <col min="2836" max="3072" width="9.140625" style="2"/>
    <col min="3073" max="3073" width="1.7109375" style="2" customWidth="1"/>
    <col min="3074" max="3074" width="1.140625" style="2" customWidth="1"/>
    <col min="3075" max="3075" width="1" style="2" customWidth="1"/>
    <col min="3076" max="3076" width="4" style="2" customWidth="1"/>
    <col min="3077" max="3077" width="26.140625" style="2" customWidth="1"/>
    <col min="3078" max="3078" width="4.42578125" style="2" customWidth="1"/>
    <col min="3079" max="3079" width="23" style="2" customWidth="1"/>
    <col min="3080" max="3082" width="12.7109375" style="2" customWidth="1"/>
    <col min="3083" max="3088" width="9.140625" style="2"/>
    <col min="3089" max="3089" width="16.140625" style="2" customWidth="1"/>
    <col min="3090" max="3091" width="9.85546875" style="2" customWidth="1"/>
    <col min="3092" max="3328" width="9.140625" style="2"/>
    <col min="3329" max="3329" width="1.7109375" style="2" customWidth="1"/>
    <col min="3330" max="3330" width="1.140625" style="2" customWidth="1"/>
    <col min="3331" max="3331" width="1" style="2" customWidth="1"/>
    <col min="3332" max="3332" width="4" style="2" customWidth="1"/>
    <col min="3333" max="3333" width="26.140625" style="2" customWidth="1"/>
    <col min="3334" max="3334" width="4.42578125" style="2" customWidth="1"/>
    <col min="3335" max="3335" width="23" style="2" customWidth="1"/>
    <col min="3336" max="3338" width="12.7109375" style="2" customWidth="1"/>
    <col min="3339" max="3344" width="9.140625" style="2"/>
    <col min="3345" max="3345" width="16.140625" style="2" customWidth="1"/>
    <col min="3346" max="3347" width="9.85546875" style="2" customWidth="1"/>
    <col min="3348" max="3584" width="9.140625" style="2"/>
    <col min="3585" max="3585" width="1.7109375" style="2" customWidth="1"/>
    <col min="3586" max="3586" width="1.140625" style="2" customWidth="1"/>
    <col min="3587" max="3587" width="1" style="2" customWidth="1"/>
    <col min="3588" max="3588" width="4" style="2" customWidth="1"/>
    <col min="3589" max="3589" width="26.140625" style="2" customWidth="1"/>
    <col min="3590" max="3590" width="4.42578125" style="2" customWidth="1"/>
    <col min="3591" max="3591" width="23" style="2" customWidth="1"/>
    <col min="3592" max="3594" width="12.7109375" style="2" customWidth="1"/>
    <col min="3595" max="3600" width="9.140625" style="2"/>
    <col min="3601" max="3601" width="16.140625" style="2" customWidth="1"/>
    <col min="3602" max="3603" width="9.85546875" style="2" customWidth="1"/>
    <col min="3604" max="3840" width="9.140625" style="2"/>
    <col min="3841" max="3841" width="1.7109375" style="2" customWidth="1"/>
    <col min="3842" max="3842" width="1.140625" style="2" customWidth="1"/>
    <col min="3843" max="3843" width="1" style="2" customWidth="1"/>
    <col min="3844" max="3844" width="4" style="2" customWidth="1"/>
    <col min="3845" max="3845" width="26.140625" style="2" customWidth="1"/>
    <col min="3846" max="3846" width="4.42578125" style="2" customWidth="1"/>
    <col min="3847" max="3847" width="23" style="2" customWidth="1"/>
    <col min="3848" max="3850" width="12.7109375" style="2" customWidth="1"/>
    <col min="3851" max="3856" width="9.140625" style="2"/>
    <col min="3857" max="3857" width="16.140625" style="2" customWidth="1"/>
    <col min="3858" max="3859" width="9.85546875" style="2" customWidth="1"/>
    <col min="3860" max="4096" width="9.140625" style="2"/>
    <col min="4097" max="4097" width="1.7109375" style="2" customWidth="1"/>
    <col min="4098" max="4098" width="1.140625" style="2" customWidth="1"/>
    <col min="4099" max="4099" width="1" style="2" customWidth="1"/>
    <col min="4100" max="4100" width="4" style="2" customWidth="1"/>
    <col min="4101" max="4101" width="26.140625" style="2" customWidth="1"/>
    <col min="4102" max="4102" width="4.42578125" style="2" customWidth="1"/>
    <col min="4103" max="4103" width="23" style="2" customWidth="1"/>
    <col min="4104" max="4106" width="12.7109375" style="2" customWidth="1"/>
    <col min="4107" max="4112" width="9.140625" style="2"/>
    <col min="4113" max="4113" width="16.140625" style="2" customWidth="1"/>
    <col min="4114" max="4115" width="9.85546875" style="2" customWidth="1"/>
    <col min="4116" max="4352" width="9.140625" style="2"/>
    <col min="4353" max="4353" width="1.7109375" style="2" customWidth="1"/>
    <col min="4354" max="4354" width="1.140625" style="2" customWidth="1"/>
    <col min="4355" max="4355" width="1" style="2" customWidth="1"/>
    <col min="4356" max="4356" width="4" style="2" customWidth="1"/>
    <col min="4357" max="4357" width="26.140625" style="2" customWidth="1"/>
    <col min="4358" max="4358" width="4.42578125" style="2" customWidth="1"/>
    <col min="4359" max="4359" width="23" style="2" customWidth="1"/>
    <col min="4360" max="4362" width="12.7109375" style="2" customWidth="1"/>
    <col min="4363" max="4368" width="9.140625" style="2"/>
    <col min="4369" max="4369" width="16.140625" style="2" customWidth="1"/>
    <col min="4370" max="4371" width="9.85546875" style="2" customWidth="1"/>
    <col min="4372" max="4608" width="9.140625" style="2"/>
    <col min="4609" max="4609" width="1.7109375" style="2" customWidth="1"/>
    <col min="4610" max="4610" width="1.140625" style="2" customWidth="1"/>
    <col min="4611" max="4611" width="1" style="2" customWidth="1"/>
    <col min="4612" max="4612" width="4" style="2" customWidth="1"/>
    <col min="4613" max="4613" width="26.140625" style="2" customWidth="1"/>
    <col min="4614" max="4614" width="4.42578125" style="2" customWidth="1"/>
    <col min="4615" max="4615" width="23" style="2" customWidth="1"/>
    <col min="4616" max="4618" width="12.7109375" style="2" customWidth="1"/>
    <col min="4619" max="4624" width="9.140625" style="2"/>
    <col min="4625" max="4625" width="16.140625" style="2" customWidth="1"/>
    <col min="4626" max="4627" width="9.85546875" style="2" customWidth="1"/>
    <col min="4628" max="4864" width="9.140625" style="2"/>
    <col min="4865" max="4865" width="1.7109375" style="2" customWidth="1"/>
    <col min="4866" max="4866" width="1.140625" style="2" customWidth="1"/>
    <col min="4867" max="4867" width="1" style="2" customWidth="1"/>
    <col min="4868" max="4868" width="4" style="2" customWidth="1"/>
    <col min="4869" max="4869" width="26.140625" style="2" customWidth="1"/>
    <col min="4870" max="4870" width="4.42578125" style="2" customWidth="1"/>
    <col min="4871" max="4871" width="23" style="2" customWidth="1"/>
    <col min="4872" max="4874" width="12.7109375" style="2" customWidth="1"/>
    <col min="4875" max="4880" width="9.140625" style="2"/>
    <col min="4881" max="4881" width="16.140625" style="2" customWidth="1"/>
    <col min="4882" max="4883" width="9.85546875" style="2" customWidth="1"/>
    <col min="4884" max="5120" width="9.140625" style="2"/>
    <col min="5121" max="5121" width="1.7109375" style="2" customWidth="1"/>
    <col min="5122" max="5122" width="1.140625" style="2" customWidth="1"/>
    <col min="5123" max="5123" width="1" style="2" customWidth="1"/>
    <col min="5124" max="5124" width="4" style="2" customWidth="1"/>
    <col min="5125" max="5125" width="26.140625" style="2" customWidth="1"/>
    <col min="5126" max="5126" width="4.42578125" style="2" customWidth="1"/>
    <col min="5127" max="5127" width="23" style="2" customWidth="1"/>
    <col min="5128" max="5130" width="12.7109375" style="2" customWidth="1"/>
    <col min="5131" max="5136" width="9.140625" style="2"/>
    <col min="5137" max="5137" width="16.140625" style="2" customWidth="1"/>
    <col min="5138" max="5139" width="9.85546875" style="2" customWidth="1"/>
    <col min="5140" max="5376" width="9.140625" style="2"/>
    <col min="5377" max="5377" width="1.7109375" style="2" customWidth="1"/>
    <col min="5378" max="5378" width="1.140625" style="2" customWidth="1"/>
    <col min="5379" max="5379" width="1" style="2" customWidth="1"/>
    <col min="5380" max="5380" width="4" style="2" customWidth="1"/>
    <col min="5381" max="5381" width="26.140625" style="2" customWidth="1"/>
    <col min="5382" max="5382" width="4.42578125" style="2" customWidth="1"/>
    <col min="5383" max="5383" width="23" style="2" customWidth="1"/>
    <col min="5384" max="5386" width="12.7109375" style="2" customWidth="1"/>
    <col min="5387" max="5392" width="9.140625" style="2"/>
    <col min="5393" max="5393" width="16.140625" style="2" customWidth="1"/>
    <col min="5394" max="5395" width="9.85546875" style="2" customWidth="1"/>
    <col min="5396" max="5632" width="9.140625" style="2"/>
    <col min="5633" max="5633" width="1.7109375" style="2" customWidth="1"/>
    <col min="5634" max="5634" width="1.140625" style="2" customWidth="1"/>
    <col min="5635" max="5635" width="1" style="2" customWidth="1"/>
    <col min="5636" max="5636" width="4" style="2" customWidth="1"/>
    <col min="5637" max="5637" width="26.140625" style="2" customWidth="1"/>
    <col min="5638" max="5638" width="4.42578125" style="2" customWidth="1"/>
    <col min="5639" max="5639" width="23" style="2" customWidth="1"/>
    <col min="5640" max="5642" width="12.7109375" style="2" customWidth="1"/>
    <col min="5643" max="5648" width="9.140625" style="2"/>
    <col min="5649" max="5649" width="16.140625" style="2" customWidth="1"/>
    <col min="5650" max="5651" width="9.85546875" style="2" customWidth="1"/>
    <col min="5652" max="5888" width="9.140625" style="2"/>
    <col min="5889" max="5889" width="1.7109375" style="2" customWidth="1"/>
    <col min="5890" max="5890" width="1.140625" style="2" customWidth="1"/>
    <col min="5891" max="5891" width="1" style="2" customWidth="1"/>
    <col min="5892" max="5892" width="4" style="2" customWidth="1"/>
    <col min="5893" max="5893" width="26.140625" style="2" customWidth="1"/>
    <col min="5894" max="5894" width="4.42578125" style="2" customWidth="1"/>
    <col min="5895" max="5895" width="23" style="2" customWidth="1"/>
    <col min="5896" max="5898" width="12.7109375" style="2" customWidth="1"/>
    <col min="5899" max="5904" width="9.140625" style="2"/>
    <col min="5905" max="5905" width="16.140625" style="2" customWidth="1"/>
    <col min="5906" max="5907" width="9.85546875" style="2" customWidth="1"/>
    <col min="5908" max="6144" width="9.140625" style="2"/>
    <col min="6145" max="6145" width="1.7109375" style="2" customWidth="1"/>
    <col min="6146" max="6146" width="1.140625" style="2" customWidth="1"/>
    <col min="6147" max="6147" width="1" style="2" customWidth="1"/>
    <col min="6148" max="6148" width="4" style="2" customWidth="1"/>
    <col min="6149" max="6149" width="26.140625" style="2" customWidth="1"/>
    <col min="6150" max="6150" width="4.42578125" style="2" customWidth="1"/>
    <col min="6151" max="6151" width="23" style="2" customWidth="1"/>
    <col min="6152" max="6154" width="12.7109375" style="2" customWidth="1"/>
    <col min="6155" max="6160" width="9.140625" style="2"/>
    <col min="6161" max="6161" width="16.140625" style="2" customWidth="1"/>
    <col min="6162" max="6163" width="9.85546875" style="2" customWidth="1"/>
    <col min="6164" max="6400" width="9.140625" style="2"/>
    <col min="6401" max="6401" width="1.7109375" style="2" customWidth="1"/>
    <col min="6402" max="6402" width="1.140625" style="2" customWidth="1"/>
    <col min="6403" max="6403" width="1" style="2" customWidth="1"/>
    <col min="6404" max="6404" width="4" style="2" customWidth="1"/>
    <col min="6405" max="6405" width="26.140625" style="2" customWidth="1"/>
    <col min="6406" max="6406" width="4.42578125" style="2" customWidth="1"/>
    <col min="6407" max="6407" width="23" style="2" customWidth="1"/>
    <col min="6408" max="6410" width="12.7109375" style="2" customWidth="1"/>
    <col min="6411" max="6416" width="9.140625" style="2"/>
    <col min="6417" max="6417" width="16.140625" style="2" customWidth="1"/>
    <col min="6418" max="6419" width="9.85546875" style="2" customWidth="1"/>
    <col min="6420" max="6656" width="9.140625" style="2"/>
    <col min="6657" max="6657" width="1.7109375" style="2" customWidth="1"/>
    <col min="6658" max="6658" width="1.140625" style="2" customWidth="1"/>
    <col min="6659" max="6659" width="1" style="2" customWidth="1"/>
    <col min="6660" max="6660" width="4" style="2" customWidth="1"/>
    <col min="6661" max="6661" width="26.140625" style="2" customWidth="1"/>
    <col min="6662" max="6662" width="4.42578125" style="2" customWidth="1"/>
    <col min="6663" max="6663" width="23" style="2" customWidth="1"/>
    <col min="6664" max="6666" width="12.7109375" style="2" customWidth="1"/>
    <col min="6667" max="6672" width="9.140625" style="2"/>
    <col min="6673" max="6673" width="16.140625" style="2" customWidth="1"/>
    <col min="6674" max="6675" width="9.85546875" style="2" customWidth="1"/>
    <col min="6676" max="6912" width="9.140625" style="2"/>
    <col min="6913" max="6913" width="1.7109375" style="2" customWidth="1"/>
    <col min="6914" max="6914" width="1.140625" style="2" customWidth="1"/>
    <col min="6915" max="6915" width="1" style="2" customWidth="1"/>
    <col min="6916" max="6916" width="4" style="2" customWidth="1"/>
    <col min="6917" max="6917" width="26.140625" style="2" customWidth="1"/>
    <col min="6918" max="6918" width="4.42578125" style="2" customWidth="1"/>
    <col min="6919" max="6919" width="23" style="2" customWidth="1"/>
    <col min="6920" max="6922" width="12.7109375" style="2" customWidth="1"/>
    <col min="6923" max="6928" width="9.140625" style="2"/>
    <col min="6929" max="6929" width="16.140625" style="2" customWidth="1"/>
    <col min="6930" max="6931" width="9.85546875" style="2" customWidth="1"/>
    <col min="6932" max="7168" width="9.140625" style="2"/>
    <col min="7169" max="7169" width="1.7109375" style="2" customWidth="1"/>
    <col min="7170" max="7170" width="1.140625" style="2" customWidth="1"/>
    <col min="7171" max="7171" width="1" style="2" customWidth="1"/>
    <col min="7172" max="7172" width="4" style="2" customWidth="1"/>
    <col min="7173" max="7173" width="26.140625" style="2" customWidth="1"/>
    <col min="7174" max="7174" width="4.42578125" style="2" customWidth="1"/>
    <col min="7175" max="7175" width="23" style="2" customWidth="1"/>
    <col min="7176" max="7178" width="12.7109375" style="2" customWidth="1"/>
    <col min="7179" max="7184" width="9.140625" style="2"/>
    <col min="7185" max="7185" width="16.140625" style="2" customWidth="1"/>
    <col min="7186" max="7187" width="9.85546875" style="2" customWidth="1"/>
    <col min="7188" max="7424" width="9.140625" style="2"/>
    <col min="7425" max="7425" width="1.7109375" style="2" customWidth="1"/>
    <col min="7426" max="7426" width="1.140625" style="2" customWidth="1"/>
    <col min="7427" max="7427" width="1" style="2" customWidth="1"/>
    <col min="7428" max="7428" width="4" style="2" customWidth="1"/>
    <col min="7429" max="7429" width="26.140625" style="2" customWidth="1"/>
    <col min="7430" max="7430" width="4.42578125" style="2" customWidth="1"/>
    <col min="7431" max="7431" width="23" style="2" customWidth="1"/>
    <col min="7432" max="7434" width="12.7109375" style="2" customWidth="1"/>
    <col min="7435" max="7440" width="9.140625" style="2"/>
    <col min="7441" max="7441" width="16.140625" style="2" customWidth="1"/>
    <col min="7442" max="7443" width="9.85546875" style="2" customWidth="1"/>
    <col min="7444" max="7680" width="9.140625" style="2"/>
    <col min="7681" max="7681" width="1.7109375" style="2" customWidth="1"/>
    <col min="7682" max="7682" width="1.140625" style="2" customWidth="1"/>
    <col min="7683" max="7683" width="1" style="2" customWidth="1"/>
    <col min="7684" max="7684" width="4" style="2" customWidth="1"/>
    <col min="7685" max="7685" width="26.140625" style="2" customWidth="1"/>
    <col min="7686" max="7686" width="4.42578125" style="2" customWidth="1"/>
    <col min="7687" max="7687" width="23" style="2" customWidth="1"/>
    <col min="7688" max="7690" width="12.7109375" style="2" customWidth="1"/>
    <col min="7691" max="7696" width="9.140625" style="2"/>
    <col min="7697" max="7697" width="16.140625" style="2" customWidth="1"/>
    <col min="7698" max="7699" width="9.85546875" style="2" customWidth="1"/>
    <col min="7700" max="7936" width="9.140625" style="2"/>
    <col min="7937" max="7937" width="1.7109375" style="2" customWidth="1"/>
    <col min="7938" max="7938" width="1.140625" style="2" customWidth="1"/>
    <col min="7939" max="7939" width="1" style="2" customWidth="1"/>
    <col min="7940" max="7940" width="4" style="2" customWidth="1"/>
    <col min="7941" max="7941" width="26.140625" style="2" customWidth="1"/>
    <col min="7942" max="7942" width="4.42578125" style="2" customWidth="1"/>
    <col min="7943" max="7943" width="23" style="2" customWidth="1"/>
    <col min="7944" max="7946" width="12.7109375" style="2" customWidth="1"/>
    <col min="7947" max="7952" width="9.140625" style="2"/>
    <col min="7953" max="7953" width="16.140625" style="2" customWidth="1"/>
    <col min="7954" max="7955" width="9.85546875" style="2" customWidth="1"/>
    <col min="7956" max="8192" width="9.140625" style="2"/>
    <col min="8193" max="8193" width="1.7109375" style="2" customWidth="1"/>
    <col min="8194" max="8194" width="1.140625" style="2" customWidth="1"/>
    <col min="8195" max="8195" width="1" style="2" customWidth="1"/>
    <col min="8196" max="8196" width="4" style="2" customWidth="1"/>
    <col min="8197" max="8197" width="26.140625" style="2" customWidth="1"/>
    <col min="8198" max="8198" width="4.42578125" style="2" customWidth="1"/>
    <col min="8199" max="8199" width="23" style="2" customWidth="1"/>
    <col min="8200" max="8202" width="12.7109375" style="2" customWidth="1"/>
    <col min="8203" max="8208" width="9.140625" style="2"/>
    <col min="8209" max="8209" width="16.140625" style="2" customWidth="1"/>
    <col min="8210" max="8211" width="9.85546875" style="2" customWidth="1"/>
    <col min="8212" max="8448" width="9.140625" style="2"/>
    <col min="8449" max="8449" width="1.7109375" style="2" customWidth="1"/>
    <col min="8450" max="8450" width="1.140625" style="2" customWidth="1"/>
    <col min="8451" max="8451" width="1" style="2" customWidth="1"/>
    <col min="8452" max="8452" width="4" style="2" customWidth="1"/>
    <col min="8453" max="8453" width="26.140625" style="2" customWidth="1"/>
    <col min="8454" max="8454" width="4.42578125" style="2" customWidth="1"/>
    <col min="8455" max="8455" width="23" style="2" customWidth="1"/>
    <col min="8456" max="8458" width="12.7109375" style="2" customWidth="1"/>
    <col min="8459" max="8464" width="9.140625" style="2"/>
    <col min="8465" max="8465" width="16.140625" style="2" customWidth="1"/>
    <col min="8466" max="8467" width="9.85546875" style="2" customWidth="1"/>
    <col min="8468" max="8704" width="9.140625" style="2"/>
    <col min="8705" max="8705" width="1.7109375" style="2" customWidth="1"/>
    <col min="8706" max="8706" width="1.140625" style="2" customWidth="1"/>
    <col min="8707" max="8707" width="1" style="2" customWidth="1"/>
    <col min="8708" max="8708" width="4" style="2" customWidth="1"/>
    <col min="8709" max="8709" width="26.140625" style="2" customWidth="1"/>
    <col min="8710" max="8710" width="4.42578125" style="2" customWidth="1"/>
    <col min="8711" max="8711" width="23" style="2" customWidth="1"/>
    <col min="8712" max="8714" width="12.7109375" style="2" customWidth="1"/>
    <col min="8715" max="8720" width="9.140625" style="2"/>
    <col min="8721" max="8721" width="16.140625" style="2" customWidth="1"/>
    <col min="8722" max="8723" width="9.85546875" style="2" customWidth="1"/>
    <col min="8724" max="8960" width="9.140625" style="2"/>
    <col min="8961" max="8961" width="1.7109375" style="2" customWidth="1"/>
    <col min="8962" max="8962" width="1.140625" style="2" customWidth="1"/>
    <col min="8963" max="8963" width="1" style="2" customWidth="1"/>
    <col min="8964" max="8964" width="4" style="2" customWidth="1"/>
    <col min="8965" max="8965" width="26.140625" style="2" customWidth="1"/>
    <col min="8966" max="8966" width="4.42578125" style="2" customWidth="1"/>
    <col min="8967" max="8967" width="23" style="2" customWidth="1"/>
    <col min="8968" max="8970" width="12.7109375" style="2" customWidth="1"/>
    <col min="8971" max="8976" width="9.140625" style="2"/>
    <col min="8977" max="8977" width="16.140625" style="2" customWidth="1"/>
    <col min="8978" max="8979" width="9.85546875" style="2" customWidth="1"/>
    <col min="8980" max="9216" width="9.140625" style="2"/>
    <col min="9217" max="9217" width="1.7109375" style="2" customWidth="1"/>
    <col min="9218" max="9218" width="1.140625" style="2" customWidth="1"/>
    <col min="9219" max="9219" width="1" style="2" customWidth="1"/>
    <col min="9220" max="9220" width="4" style="2" customWidth="1"/>
    <col min="9221" max="9221" width="26.140625" style="2" customWidth="1"/>
    <col min="9222" max="9222" width="4.42578125" style="2" customWidth="1"/>
    <col min="9223" max="9223" width="23" style="2" customWidth="1"/>
    <col min="9224" max="9226" width="12.7109375" style="2" customWidth="1"/>
    <col min="9227" max="9232" width="9.140625" style="2"/>
    <col min="9233" max="9233" width="16.140625" style="2" customWidth="1"/>
    <col min="9234" max="9235" width="9.85546875" style="2" customWidth="1"/>
    <col min="9236" max="9472" width="9.140625" style="2"/>
    <col min="9473" max="9473" width="1.7109375" style="2" customWidth="1"/>
    <col min="9474" max="9474" width="1.140625" style="2" customWidth="1"/>
    <col min="9475" max="9475" width="1" style="2" customWidth="1"/>
    <col min="9476" max="9476" width="4" style="2" customWidth="1"/>
    <col min="9477" max="9477" width="26.140625" style="2" customWidth="1"/>
    <col min="9478" max="9478" width="4.42578125" style="2" customWidth="1"/>
    <col min="9479" max="9479" width="23" style="2" customWidth="1"/>
    <col min="9480" max="9482" width="12.7109375" style="2" customWidth="1"/>
    <col min="9483" max="9488" width="9.140625" style="2"/>
    <col min="9489" max="9489" width="16.140625" style="2" customWidth="1"/>
    <col min="9490" max="9491" width="9.85546875" style="2" customWidth="1"/>
    <col min="9492" max="9728" width="9.140625" style="2"/>
    <col min="9729" max="9729" width="1.7109375" style="2" customWidth="1"/>
    <col min="9730" max="9730" width="1.140625" style="2" customWidth="1"/>
    <col min="9731" max="9731" width="1" style="2" customWidth="1"/>
    <col min="9732" max="9732" width="4" style="2" customWidth="1"/>
    <col min="9733" max="9733" width="26.140625" style="2" customWidth="1"/>
    <col min="9734" max="9734" width="4.42578125" style="2" customWidth="1"/>
    <col min="9735" max="9735" width="23" style="2" customWidth="1"/>
    <col min="9736" max="9738" width="12.7109375" style="2" customWidth="1"/>
    <col min="9739" max="9744" width="9.140625" style="2"/>
    <col min="9745" max="9745" width="16.140625" style="2" customWidth="1"/>
    <col min="9746" max="9747" width="9.85546875" style="2" customWidth="1"/>
    <col min="9748" max="9984" width="9.140625" style="2"/>
    <col min="9985" max="9985" width="1.7109375" style="2" customWidth="1"/>
    <col min="9986" max="9986" width="1.140625" style="2" customWidth="1"/>
    <col min="9987" max="9987" width="1" style="2" customWidth="1"/>
    <col min="9988" max="9988" width="4" style="2" customWidth="1"/>
    <col min="9989" max="9989" width="26.140625" style="2" customWidth="1"/>
    <col min="9990" max="9990" width="4.42578125" style="2" customWidth="1"/>
    <col min="9991" max="9991" width="23" style="2" customWidth="1"/>
    <col min="9992" max="9994" width="12.7109375" style="2" customWidth="1"/>
    <col min="9995" max="10000" width="9.140625" style="2"/>
    <col min="10001" max="10001" width="16.140625" style="2" customWidth="1"/>
    <col min="10002" max="10003" width="9.85546875" style="2" customWidth="1"/>
    <col min="10004" max="10240" width="9.140625" style="2"/>
    <col min="10241" max="10241" width="1.7109375" style="2" customWidth="1"/>
    <col min="10242" max="10242" width="1.140625" style="2" customWidth="1"/>
    <col min="10243" max="10243" width="1" style="2" customWidth="1"/>
    <col min="10244" max="10244" width="4" style="2" customWidth="1"/>
    <col min="10245" max="10245" width="26.140625" style="2" customWidth="1"/>
    <col min="10246" max="10246" width="4.42578125" style="2" customWidth="1"/>
    <col min="10247" max="10247" width="23" style="2" customWidth="1"/>
    <col min="10248" max="10250" width="12.7109375" style="2" customWidth="1"/>
    <col min="10251" max="10256" width="9.140625" style="2"/>
    <col min="10257" max="10257" width="16.140625" style="2" customWidth="1"/>
    <col min="10258" max="10259" width="9.85546875" style="2" customWidth="1"/>
    <col min="10260" max="10496" width="9.140625" style="2"/>
    <col min="10497" max="10497" width="1.7109375" style="2" customWidth="1"/>
    <col min="10498" max="10498" width="1.140625" style="2" customWidth="1"/>
    <col min="10499" max="10499" width="1" style="2" customWidth="1"/>
    <col min="10500" max="10500" width="4" style="2" customWidth="1"/>
    <col min="10501" max="10501" width="26.140625" style="2" customWidth="1"/>
    <col min="10502" max="10502" width="4.42578125" style="2" customWidth="1"/>
    <col min="10503" max="10503" width="23" style="2" customWidth="1"/>
    <col min="10504" max="10506" width="12.7109375" style="2" customWidth="1"/>
    <col min="10507" max="10512" width="9.140625" style="2"/>
    <col min="10513" max="10513" width="16.140625" style="2" customWidth="1"/>
    <col min="10514" max="10515" width="9.85546875" style="2" customWidth="1"/>
    <col min="10516" max="10752" width="9.140625" style="2"/>
    <col min="10753" max="10753" width="1.7109375" style="2" customWidth="1"/>
    <col min="10754" max="10754" width="1.140625" style="2" customWidth="1"/>
    <col min="10755" max="10755" width="1" style="2" customWidth="1"/>
    <col min="10756" max="10756" width="4" style="2" customWidth="1"/>
    <col min="10757" max="10757" width="26.140625" style="2" customWidth="1"/>
    <col min="10758" max="10758" width="4.42578125" style="2" customWidth="1"/>
    <col min="10759" max="10759" width="23" style="2" customWidth="1"/>
    <col min="10760" max="10762" width="12.7109375" style="2" customWidth="1"/>
    <col min="10763" max="10768" width="9.140625" style="2"/>
    <col min="10769" max="10769" width="16.140625" style="2" customWidth="1"/>
    <col min="10770" max="10771" width="9.85546875" style="2" customWidth="1"/>
    <col min="10772" max="11008" width="9.140625" style="2"/>
    <col min="11009" max="11009" width="1.7109375" style="2" customWidth="1"/>
    <col min="11010" max="11010" width="1.140625" style="2" customWidth="1"/>
    <col min="11011" max="11011" width="1" style="2" customWidth="1"/>
    <col min="11012" max="11012" width="4" style="2" customWidth="1"/>
    <col min="11013" max="11013" width="26.140625" style="2" customWidth="1"/>
    <col min="11014" max="11014" width="4.42578125" style="2" customWidth="1"/>
    <col min="11015" max="11015" width="23" style="2" customWidth="1"/>
    <col min="11016" max="11018" width="12.7109375" style="2" customWidth="1"/>
    <col min="11019" max="11024" width="9.140625" style="2"/>
    <col min="11025" max="11025" width="16.140625" style="2" customWidth="1"/>
    <col min="11026" max="11027" width="9.85546875" style="2" customWidth="1"/>
    <col min="11028" max="11264" width="9.140625" style="2"/>
    <col min="11265" max="11265" width="1.7109375" style="2" customWidth="1"/>
    <col min="11266" max="11266" width="1.140625" style="2" customWidth="1"/>
    <col min="11267" max="11267" width="1" style="2" customWidth="1"/>
    <col min="11268" max="11268" width="4" style="2" customWidth="1"/>
    <col min="11269" max="11269" width="26.140625" style="2" customWidth="1"/>
    <col min="11270" max="11270" width="4.42578125" style="2" customWidth="1"/>
    <col min="11271" max="11271" width="23" style="2" customWidth="1"/>
    <col min="11272" max="11274" width="12.7109375" style="2" customWidth="1"/>
    <col min="11275" max="11280" width="9.140625" style="2"/>
    <col min="11281" max="11281" width="16.140625" style="2" customWidth="1"/>
    <col min="11282" max="11283" width="9.85546875" style="2" customWidth="1"/>
    <col min="11284" max="11520" width="9.140625" style="2"/>
    <col min="11521" max="11521" width="1.7109375" style="2" customWidth="1"/>
    <col min="11522" max="11522" width="1.140625" style="2" customWidth="1"/>
    <col min="11523" max="11523" width="1" style="2" customWidth="1"/>
    <col min="11524" max="11524" width="4" style="2" customWidth="1"/>
    <col min="11525" max="11525" width="26.140625" style="2" customWidth="1"/>
    <col min="11526" max="11526" width="4.42578125" style="2" customWidth="1"/>
    <col min="11527" max="11527" width="23" style="2" customWidth="1"/>
    <col min="11528" max="11530" width="12.7109375" style="2" customWidth="1"/>
    <col min="11531" max="11536" width="9.140625" style="2"/>
    <col min="11537" max="11537" width="16.140625" style="2" customWidth="1"/>
    <col min="11538" max="11539" width="9.85546875" style="2" customWidth="1"/>
    <col min="11540" max="11776" width="9.140625" style="2"/>
    <col min="11777" max="11777" width="1.7109375" style="2" customWidth="1"/>
    <col min="11778" max="11778" width="1.140625" style="2" customWidth="1"/>
    <col min="11779" max="11779" width="1" style="2" customWidth="1"/>
    <col min="11780" max="11780" width="4" style="2" customWidth="1"/>
    <col min="11781" max="11781" width="26.140625" style="2" customWidth="1"/>
    <col min="11782" max="11782" width="4.42578125" style="2" customWidth="1"/>
    <col min="11783" max="11783" width="23" style="2" customWidth="1"/>
    <col min="11784" max="11786" width="12.7109375" style="2" customWidth="1"/>
    <col min="11787" max="11792" width="9.140625" style="2"/>
    <col min="11793" max="11793" width="16.140625" style="2" customWidth="1"/>
    <col min="11794" max="11795" width="9.85546875" style="2" customWidth="1"/>
    <col min="11796" max="12032" width="9.140625" style="2"/>
    <col min="12033" max="12033" width="1.7109375" style="2" customWidth="1"/>
    <col min="12034" max="12034" width="1.140625" style="2" customWidth="1"/>
    <col min="12035" max="12035" width="1" style="2" customWidth="1"/>
    <col min="12036" max="12036" width="4" style="2" customWidth="1"/>
    <col min="12037" max="12037" width="26.140625" style="2" customWidth="1"/>
    <col min="12038" max="12038" width="4.42578125" style="2" customWidth="1"/>
    <col min="12039" max="12039" width="23" style="2" customWidth="1"/>
    <col min="12040" max="12042" width="12.7109375" style="2" customWidth="1"/>
    <col min="12043" max="12048" width="9.140625" style="2"/>
    <col min="12049" max="12049" width="16.140625" style="2" customWidth="1"/>
    <col min="12050" max="12051" width="9.85546875" style="2" customWidth="1"/>
    <col min="12052" max="12288" width="9.140625" style="2"/>
    <col min="12289" max="12289" width="1.7109375" style="2" customWidth="1"/>
    <col min="12290" max="12290" width="1.140625" style="2" customWidth="1"/>
    <col min="12291" max="12291" width="1" style="2" customWidth="1"/>
    <col min="12292" max="12292" width="4" style="2" customWidth="1"/>
    <col min="12293" max="12293" width="26.140625" style="2" customWidth="1"/>
    <col min="12294" max="12294" width="4.42578125" style="2" customWidth="1"/>
    <col min="12295" max="12295" width="23" style="2" customWidth="1"/>
    <col min="12296" max="12298" width="12.7109375" style="2" customWidth="1"/>
    <col min="12299" max="12304" width="9.140625" style="2"/>
    <col min="12305" max="12305" width="16.140625" style="2" customWidth="1"/>
    <col min="12306" max="12307" width="9.85546875" style="2" customWidth="1"/>
    <col min="12308" max="12544" width="9.140625" style="2"/>
    <col min="12545" max="12545" width="1.7109375" style="2" customWidth="1"/>
    <col min="12546" max="12546" width="1.140625" style="2" customWidth="1"/>
    <col min="12547" max="12547" width="1" style="2" customWidth="1"/>
    <col min="12548" max="12548" width="4" style="2" customWidth="1"/>
    <col min="12549" max="12549" width="26.140625" style="2" customWidth="1"/>
    <col min="12550" max="12550" width="4.42578125" style="2" customWidth="1"/>
    <col min="12551" max="12551" width="23" style="2" customWidth="1"/>
    <col min="12552" max="12554" width="12.7109375" style="2" customWidth="1"/>
    <col min="12555" max="12560" width="9.140625" style="2"/>
    <col min="12561" max="12561" width="16.140625" style="2" customWidth="1"/>
    <col min="12562" max="12563" width="9.85546875" style="2" customWidth="1"/>
    <col min="12564" max="12800" width="9.140625" style="2"/>
    <col min="12801" max="12801" width="1.7109375" style="2" customWidth="1"/>
    <col min="12802" max="12802" width="1.140625" style="2" customWidth="1"/>
    <col min="12803" max="12803" width="1" style="2" customWidth="1"/>
    <col min="12804" max="12804" width="4" style="2" customWidth="1"/>
    <col min="12805" max="12805" width="26.140625" style="2" customWidth="1"/>
    <col min="12806" max="12806" width="4.42578125" style="2" customWidth="1"/>
    <col min="12807" max="12807" width="23" style="2" customWidth="1"/>
    <col min="12808" max="12810" width="12.7109375" style="2" customWidth="1"/>
    <col min="12811" max="12816" width="9.140625" style="2"/>
    <col min="12817" max="12817" width="16.140625" style="2" customWidth="1"/>
    <col min="12818" max="12819" width="9.85546875" style="2" customWidth="1"/>
    <col min="12820" max="13056" width="9.140625" style="2"/>
    <col min="13057" max="13057" width="1.7109375" style="2" customWidth="1"/>
    <col min="13058" max="13058" width="1.140625" style="2" customWidth="1"/>
    <col min="13059" max="13059" width="1" style="2" customWidth="1"/>
    <col min="13060" max="13060" width="4" style="2" customWidth="1"/>
    <col min="13061" max="13061" width="26.140625" style="2" customWidth="1"/>
    <col min="13062" max="13062" width="4.42578125" style="2" customWidth="1"/>
    <col min="13063" max="13063" width="23" style="2" customWidth="1"/>
    <col min="13064" max="13066" width="12.7109375" style="2" customWidth="1"/>
    <col min="13067" max="13072" width="9.140625" style="2"/>
    <col min="13073" max="13073" width="16.140625" style="2" customWidth="1"/>
    <col min="13074" max="13075" width="9.85546875" style="2" customWidth="1"/>
    <col min="13076" max="13312" width="9.140625" style="2"/>
    <col min="13313" max="13313" width="1.7109375" style="2" customWidth="1"/>
    <col min="13314" max="13314" width="1.140625" style="2" customWidth="1"/>
    <col min="13315" max="13315" width="1" style="2" customWidth="1"/>
    <col min="13316" max="13316" width="4" style="2" customWidth="1"/>
    <col min="13317" max="13317" width="26.140625" style="2" customWidth="1"/>
    <col min="13318" max="13318" width="4.42578125" style="2" customWidth="1"/>
    <col min="13319" max="13319" width="23" style="2" customWidth="1"/>
    <col min="13320" max="13322" width="12.7109375" style="2" customWidth="1"/>
    <col min="13323" max="13328" width="9.140625" style="2"/>
    <col min="13329" max="13329" width="16.140625" style="2" customWidth="1"/>
    <col min="13330" max="13331" width="9.85546875" style="2" customWidth="1"/>
    <col min="13332" max="13568" width="9.140625" style="2"/>
    <col min="13569" max="13569" width="1.7109375" style="2" customWidth="1"/>
    <col min="13570" max="13570" width="1.140625" style="2" customWidth="1"/>
    <col min="13571" max="13571" width="1" style="2" customWidth="1"/>
    <col min="13572" max="13572" width="4" style="2" customWidth="1"/>
    <col min="13573" max="13573" width="26.140625" style="2" customWidth="1"/>
    <col min="13574" max="13574" width="4.42578125" style="2" customWidth="1"/>
    <col min="13575" max="13575" width="23" style="2" customWidth="1"/>
    <col min="13576" max="13578" width="12.7109375" style="2" customWidth="1"/>
    <col min="13579" max="13584" width="9.140625" style="2"/>
    <col min="13585" max="13585" width="16.140625" style="2" customWidth="1"/>
    <col min="13586" max="13587" width="9.85546875" style="2" customWidth="1"/>
    <col min="13588" max="13824" width="9.140625" style="2"/>
    <col min="13825" max="13825" width="1.7109375" style="2" customWidth="1"/>
    <col min="13826" max="13826" width="1.140625" style="2" customWidth="1"/>
    <col min="13827" max="13827" width="1" style="2" customWidth="1"/>
    <col min="13828" max="13828" width="4" style="2" customWidth="1"/>
    <col min="13829" max="13829" width="26.140625" style="2" customWidth="1"/>
    <col min="13830" max="13830" width="4.42578125" style="2" customWidth="1"/>
    <col min="13831" max="13831" width="23" style="2" customWidth="1"/>
    <col min="13832" max="13834" width="12.7109375" style="2" customWidth="1"/>
    <col min="13835" max="13840" width="9.140625" style="2"/>
    <col min="13841" max="13841" width="16.140625" style="2" customWidth="1"/>
    <col min="13842" max="13843" width="9.85546875" style="2" customWidth="1"/>
    <col min="13844" max="14080" width="9.140625" style="2"/>
    <col min="14081" max="14081" width="1.7109375" style="2" customWidth="1"/>
    <col min="14082" max="14082" width="1.140625" style="2" customWidth="1"/>
    <col min="14083" max="14083" width="1" style="2" customWidth="1"/>
    <col min="14084" max="14084" width="4" style="2" customWidth="1"/>
    <col min="14085" max="14085" width="26.140625" style="2" customWidth="1"/>
    <col min="14086" max="14086" width="4.42578125" style="2" customWidth="1"/>
    <col min="14087" max="14087" width="23" style="2" customWidth="1"/>
    <col min="14088" max="14090" width="12.7109375" style="2" customWidth="1"/>
    <col min="14091" max="14096" width="9.140625" style="2"/>
    <col min="14097" max="14097" width="16.140625" style="2" customWidth="1"/>
    <col min="14098" max="14099" width="9.85546875" style="2" customWidth="1"/>
    <col min="14100" max="14336" width="9.140625" style="2"/>
    <col min="14337" max="14337" width="1.7109375" style="2" customWidth="1"/>
    <col min="14338" max="14338" width="1.140625" style="2" customWidth="1"/>
    <col min="14339" max="14339" width="1" style="2" customWidth="1"/>
    <col min="14340" max="14340" width="4" style="2" customWidth="1"/>
    <col min="14341" max="14341" width="26.140625" style="2" customWidth="1"/>
    <col min="14342" max="14342" width="4.42578125" style="2" customWidth="1"/>
    <col min="14343" max="14343" width="23" style="2" customWidth="1"/>
    <col min="14344" max="14346" width="12.7109375" style="2" customWidth="1"/>
    <col min="14347" max="14352" width="9.140625" style="2"/>
    <col min="14353" max="14353" width="16.140625" style="2" customWidth="1"/>
    <col min="14354" max="14355" width="9.85546875" style="2" customWidth="1"/>
    <col min="14356" max="14592" width="9.140625" style="2"/>
    <col min="14593" max="14593" width="1.7109375" style="2" customWidth="1"/>
    <col min="14594" max="14594" width="1.140625" style="2" customWidth="1"/>
    <col min="14595" max="14595" width="1" style="2" customWidth="1"/>
    <col min="14596" max="14596" width="4" style="2" customWidth="1"/>
    <col min="14597" max="14597" width="26.140625" style="2" customWidth="1"/>
    <col min="14598" max="14598" width="4.42578125" style="2" customWidth="1"/>
    <col min="14599" max="14599" width="23" style="2" customWidth="1"/>
    <col min="14600" max="14602" width="12.7109375" style="2" customWidth="1"/>
    <col min="14603" max="14608" width="9.140625" style="2"/>
    <col min="14609" max="14609" width="16.140625" style="2" customWidth="1"/>
    <col min="14610" max="14611" width="9.85546875" style="2" customWidth="1"/>
    <col min="14612" max="14848" width="9.140625" style="2"/>
    <col min="14849" max="14849" width="1.7109375" style="2" customWidth="1"/>
    <col min="14850" max="14850" width="1.140625" style="2" customWidth="1"/>
    <col min="14851" max="14851" width="1" style="2" customWidth="1"/>
    <col min="14852" max="14852" width="4" style="2" customWidth="1"/>
    <col min="14853" max="14853" width="26.140625" style="2" customWidth="1"/>
    <col min="14854" max="14854" width="4.42578125" style="2" customWidth="1"/>
    <col min="14855" max="14855" width="23" style="2" customWidth="1"/>
    <col min="14856" max="14858" width="12.7109375" style="2" customWidth="1"/>
    <col min="14859" max="14864" width="9.140625" style="2"/>
    <col min="14865" max="14865" width="16.140625" style="2" customWidth="1"/>
    <col min="14866" max="14867" width="9.85546875" style="2" customWidth="1"/>
    <col min="14868" max="15104" width="9.140625" style="2"/>
    <col min="15105" max="15105" width="1.7109375" style="2" customWidth="1"/>
    <col min="15106" max="15106" width="1.140625" style="2" customWidth="1"/>
    <col min="15107" max="15107" width="1" style="2" customWidth="1"/>
    <col min="15108" max="15108" width="4" style="2" customWidth="1"/>
    <col min="15109" max="15109" width="26.140625" style="2" customWidth="1"/>
    <col min="15110" max="15110" width="4.42578125" style="2" customWidth="1"/>
    <col min="15111" max="15111" width="23" style="2" customWidth="1"/>
    <col min="15112" max="15114" width="12.7109375" style="2" customWidth="1"/>
    <col min="15115" max="15120" width="9.140625" style="2"/>
    <col min="15121" max="15121" width="16.140625" style="2" customWidth="1"/>
    <col min="15122" max="15123" width="9.85546875" style="2" customWidth="1"/>
    <col min="15124" max="15360" width="9.140625" style="2"/>
    <col min="15361" max="15361" width="1.7109375" style="2" customWidth="1"/>
    <col min="15362" max="15362" width="1.140625" style="2" customWidth="1"/>
    <col min="15363" max="15363" width="1" style="2" customWidth="1"/>
    <col min="15364" max="15364" width="4" style="2" customWidth="1"/>
    <col min="15365" max="15365" width="26.140625" style="2" customWidth="1"/>
    <col min="15366" max="15366" width="4.42578125" style="2" customWidth="1"/>
    <col min="15367" max="15367" width="23" style="2" customWidth="1"/>
    <col min="15368" max="15370" width="12.7109375" style="2" customWidth="1"/>
    <col min="15371" max="15376" width="9.140625" style="2"/>
    <col min="15377" max="15377" width="16.140625" style="2" customWidth="1"/>
    <col min="15378" max="15379" width="9.85546875" style="2" customWidth="1"/>
    <col min="15380" max="15616" width="9.140625" style="2"/>
    <col min="15617" max="15617" width="1.7109375" style="2" customWidth="1"/>
    <col min="15618" max="15618" width="1.140625" style="2" customWidth="1"/>
    <col min="15619" max="15619" width="1" style="2" customWidth="1"/>
    <col min="15620" max="15620" width="4" style="2" customWidth="1"/>
    <col min="15621" max="15621" width="26.140625" style="2" customWidth="1"/>
    <col min="15622" max="15622" width="4.42578125" style="2" customWidth="1"/>
    <col min="15623" max="15623" width="23" style="2" customWidth="1"/>
    <col min="15624" max="15626" width="12.7109375" style="2" customWidth="1"/>
    <col min="15627" max="15632" width="9.140625" style="2"/>
    <col min="15633" max="15633" width="16.140625" style="2" customWidth="1"/>
    <col min="15634" max="15635" width="9.85546875" style="2" customWidth="1"/>
    <col min="15636" max="15872" width="9.140625" style="2"/>
    <col min="15873" max="15873" width="1.7109375" style="2" customWidth="1"/>
    <col min="15874" max="15874" width="1.140625" style="2" customWidth="1"/>
    <col min="15875" max="15875" width="1" style="2" customWidth="1"/>
    <col min="15876" max="15876" width="4" style="2" customWidth="1"/>
    <col min="15877" max="15877" width="26.140625" style="2" customWidth="1"/>
    <col min="15878" max="15878" width="4.42578125" style="2" customWidth="1"/>
    <col min="15879" max="15879" width="23" style="2" customWidth="1"/>
    <col min="15880" max="15882" width="12.7109375" style="2" customWidth="1"/>
    <col min="15883" max="15888" width="9.140625" style="2"/>
    <col min="15889" max="15889" width="16.140625" style="2" customWidth="1"/>
    <col min="15890" max="15891" width="9.85546875" style="2" customWidth="1"/>
    <col min="15892" max="16128" width="9.140625" style="2"/>
    <col min="16129" max="16129" width="1.7109375" style="2" customWidth="1"/>
    <col min="16130" max="16130" width="1.140625" style="2" customWidth="1"/>
    <col min="16131" max="16131" width="1" style="2" customWidth="1"/>
    <col min="16132" max="16132" width="4" style="2" customWidth="1"/>
    <col min="16133" max="16133" width="26.140625" style="2" customWidth="1"/>
    <col min="16134" max="16134" width="4.42578125" style="2" customWidth="1"/>
    <col min="16135" max="16135" width="23" style="2" customWidth="1"/>
    <col min="16136" max="16138" width="12.7109375" style="2" customWidth="1"/>
    <col min="16139" max="16144" width="9.140625" style="2"/>
    <col min="16145" max="16145" width="16.140625" style="2" customWidth="1"/>
    <col min="16146" max="16147" width="9.85546875" style="2" customWidth="1"/>
    <col min="16148" max="16384" width="9.140625" style="2"/>
  </cols>
  <sheetData>
    <row r="1" spans="1:118" ht="12.75" customHeight="1">
      <c r="A1" s="702" t="s">
        <v>226</v>
      </c>
      <c r="B1" s="702"/>
      <c r="C1" s="702"/>
      <c r="D1" s="702"/>
      <c r="E1" s="702"/>
      <c r="F1" s="702"/>
      <c r="G1" s="702"/>
      <c r="H1" s="702"/>
      <c r="I1" s="702"/>
      <c r="J1" s="421"/>
    </row>
    <row r="2" spans="1:118">
      <c r="A2" s="702"/>
      <c r="B2" s="702"/>
      <c r="C2" s="702"/>
      <c r="D2" s="702"/>
      <c r="E2" s="702"/>
      <c r="F2" s="702"/>
      <c r="G2" s="702"/>
      <c r="H2" s="702"/>
      <c r="I2" s="702"/>
      <c r="J2" s="421"/>
    </row>
    <row r="3" spans="1:118" ht="12.75" customHeight="1">
      <c r="A3" s="703" t="s">
        <v>227</v>
      </c>
      <c r="B3" s="703"/>
      <c r="C3" s="703"/>
      <c r="D3" s="703"/>
      <c r="E3" s="703"/>
      <c r="F3" s="703"/>
      <c r="G3" s="703"/>
      <c r="H3" s="440" t="s">
        <v>624</v>
      </c>
      <c r="I3" s="440" t="s">
        <v>624</v>
      </c>
      <c r="J3" s="440" t="s">
        <v>624</v>
      </c>
    </row>
    <row r="4" spans="1:118" ht="12.75">
      <c r="A4" s="704"/>
      <c r="B4" s="704"/>
      <c r="C4" s="704"/>
      <c r="D4" s="704"/>
      <c r="E4" s="704"/>
      <c r="F4" s="704"/>
      <c r="G4" s="704"/>
      <c r="H4" s="441" t="s">
        <v>625</v>
      </c>
      <c r="I4" s="441" t="s">
        <v>228</v>
      </c>
      <c r="J4" s="441" t="s">
        <v>626</v>
      </c>
    </row>
    <row r="5" spans="1:118" ht="12" customHeight="1">
      <c r="A5" s="162"/>
      <c r="B5" s="163" t="s">
        <v>229</v>
      </c>
      <c r="C5" s="162"/>
      <c r="D5" s="162"/>
      <c r="E5" s="162"/>
      <c r="F5" s="162"/>
      <c r="G5" s="164"/>
      <c r="H5" s="442">
        <v>103.78388537677745</v>
      </c>
      <c r="I5" s="442">
        <v>102.48857055206702</v>
      </c>
      <c r="J5" s="442">
        <v>99.300508102606528</v>
      </c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</row>
    <row r="6" spans="1:118" ht="12" customHeight="1">
      <c r="A6" s="166" t="s">
        <v>230</v>
      </c>
      <c r="B6" s="166"/>
      <c r="C6" s="162"/>
      <c r="D6" s="162"/>
      <c r="E6" s="162"/>
      <c r="F6" s="167"/>
      <c r="G6" s="164"/>
      <c r="H6" s="443">
        <v>100.70337436053667</v>
      </c>
      <c r="I6" s="443">
        <v>105.18647101279836</v>
      </c>
      <c r="J6" s="443">
        <v>97.837615635287833</v>
      </c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</row>
    <row r="7" spans="1:118" ht="12" customHeight="1">
      <c r="A7" s="166"/>
      <c r="B7" s="162" t="s">
        <v>231</v>
      </c>
      <c r="C7" s="166"/>
      <c r="D7" s="162"/>
      <c r="E7" s="162"/>
      <c r="F7" s="167"/>
      <c r="G7" s="164"/>
      <c r="H7" s="444">
        <v>100.67740818981915</v>
      </c>
      <c r="I7" s="444">
        <v>105.40551676873852</v>
      </c>
      <c r="J7" s="444">
        <v>97.766686939832198</v>
      </c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171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  <c r="CQ7" s="171"/>
      <c r="CR7" s="171"/>
      <c r="CS7" s="171"/>
      <c r="CT7" s="171"/>
      <c r="CU7" s="171"/>
      <c r="CV7" s="171"/>
      <c r="CW7" s="171"/>
      <c r="CX7" s="171"/>
      <c r="CY7" s="171"/>
      <c r="CZ7" s="171"/>
      <c r="DA7" s="171"/>
      <c r="DB7" s="171"/>
      <c r="DC7" s="171"/>
      <c r="DD7" s="171"/>
      <c r="DE7" s="171"/>
      <c r="DF7" s="171"/>
      <c r="DG7" s="171"/>
      <c r="DH7" s="171"/>
      <c r="DI7" s="171"/>
      <c r="DJ7" s="171"/>
      <c r="DK7" s="171"/>
      <c r="DL7" s="171"/>
      <c r="DM7" s="171"/>
      <c r="DN7" s="171"/>
    </row>
    <row r="8" spans="1:118" ht="12" customHeight="1">
      <c r="A8" s="166"/>
      <c r="B8" s="166"/>
      <c r="C8" s="162" t="s">
        <v>232</v>
      </c>
      <c r="D8" s="162"/>
      <c r="E8" s="172"/>
      <c r="F8" s="167"/>
      <c r="G8" s="164"/>
      <c r="H8" s="445">
        <v>105.74336120821638</v>
      </c>
      <c r="I8" s="445">
        <v>99.320326393337879</v>
      </c>
      <c r="J8" s="445">
        <v>100.22861309905753</v>
      </c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</row>
    <row r="9" spans="1:118" ht="12" customHeight="1">
      <c r="A9" s="166"/>
      <c r="B9" s="166"/>
      <c r="C9" s="162" t="s">
        <v>233</v>
      </c>
      <c r="D9" s="174"/>
      <c r="E9" s="172"/>
      <c r="F9" s="167"/>
      <c r="G9" s="164"/>
      <c r="H9" s="445">
        <v>92.085247982615357</v>
      </c>
      <c r="I9" s="445">
        <v>131.66963883442858</v>
      </c>
      <c r="J9" s="445">
        <v>94.639794912778328</v>
      </c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</row>
    <row r="10" spans="1:118" ht="12" customHeight="1">
      <c r="A10" s="166"/>
      <c r="B10" s="166"/>
      <c r="C10" s="175" t="s">
        <v>234</v>
      </c>
      <c r="D10" s="174"/>
      <c r="E10" s="162"/>
      <c r="F10" s="162"/>
      <c r="G10" s="164"/>
      <c r="H10" s="445">
        <v>112.22824783214318</v>
      </c>
      <c r="I10" s="445">
        <v>92.448084821006759</v>
      </c>
      <c r="J10" s="445">
        <v>89.917266751572669</v>
      </c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  <c r="CV10" s="173"/>
      <c r="CW10" s="173"/>
      <c r="CX10" s="173"/>
      <c r="CY10" s="173"/>
      <c r="CZ10" s="173"/>
      <c r="DA10" s="173"/>
      <c r="DB10" s="173"/>
      <c r="DC10" s="173"/>
      <c r="DD10" s="173"/>
      <c r="DE10" s="173"/>
      <c r="DF10" s="173"/>
      <c r="DG10" s="173"/>
      <c r="DH10" s="173"/>
      <c r="DI10" s="173"/>
      <c r="DJ10" s="173"/>
      <c r="DK10" s="173"/>
      <c r="DL10" s="173"/>
      <c r="DM10" s="173"/>
      <c r="DN10" s="173"/>
    </row>
    <row r="11" spans="1:118" ht="12" customHeight="1">
      <c r="A11" s="166"/>
      <c r="B11" s="166"/>
      <c r="C11" s="175" t="s">
        <v>235</v>
      </c>
      <c r="D11" s="174"/>
      <c r="E11" s="162"/>
      <c r="F11" s="162"/>
      <c r="G11" s="164"/>
      <c r="H11" s="445">
        <v>100.18746647178148</v>
      </c>
      <c r="I11" s="445">
        <v>103.23962104940239</v>
      </c>
      <c r="J11" s="445">
        <v>100.61660402096729</v>
      </c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</row>
    <row r="12" spans="1:118" ht="12" customHeight="1">
      <c r="A12" s="176"/>
      <c r="B12" s="176"/>
      <c r="C12" s="175" t="s">
        <v>236</v>
      </c>
      <c r="D12" s="174"/>
      <c r="E12" s="177"/>
      <c r="F12" s="177"/>
      <c r="G12" s="164"/>
      <c r="H12" s="445">
        <v>103.66709745967351</v>
      </c>
      <c r="I12" s="445">
        <v>102.23216652087903</v>
      </c>
      <c r="J12" s="445">
        <v>100</v>
      </c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</row>
    <row r="13" spans="1:118" ht="12" customHeight="1">
      <c r="A13" s="176"/>
      <c r="B13" s="176"/>
      <c r="C13" s="175" t="s">
        <v>237</v>
      </c>
      <c r="D13" s="174"/>
      <c r="E13" s="177"/>
      <c r="F13" s="177"/>
      <c r="G13" s="164"/>
      <c r="H13" s="445">
        <v>90.84263616688358</v>
      </c>
      <c r="I13" s="445">
        <v>111.21517534006024</v>
      </c>
      <c r="J13" s="445">
        <v>98.560003603892241</v>
      </c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3"/>
      <c r="DM13" s="173"/>
      <c r="DN13" s="173"/>
    </row>
    <row r="14" spans="1:118" ht="12" customHeight="1">
      <c r="A14" s="166"/>
      <c r="B14" s="166"/>
      <c r="C14" s="174" t="s">
        <v>238</v>
      </c>
      <c r="D14" s="174"/>
      <c r="E14" s="174"/>
      <c r="F14" s="174"/>
      <c r="G14" s="164"/>
      <c r="H14" s="446">
        <v>95.168825902789905</v>
      </c>
      <c r="I14" s="446">
        <v>100.66617203708151</v>
      </c>
      <c r="J14" s="446">
        <v>100</v>
      </c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  <c r="BW14" s="178"/>
      <c r="BX14" s="178"/>
      <c r="BY14" s="178"/>
      <c r="BZ14" s="178"/>
      <c r="CA14" s="178"/>
      <c r="CB14" s="178"/>
      <c r="CC14" s="178"/>
      <c r="CD14" s="178"/>
      <c r="CE14" s="178"/>
      <c r="CF14" s="178"/>
      <c r="CG14" s="178"/>
      <c r="CH14" s="178"/>
      <c r="CI14" s="178"/>
      <c r="CJ14" s="178"/>
      <c r="CK14" s="178"/>
      <c r="CL14" s="178"/>
      <c r="CM14" s="178"/>
      <c r="CN14" s="178"/>
      <c r="CO14" s="178"/>
      <c r="CP14" s="178"/>
      <c r="CQ14" s="178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8"/>
      <c r="DE14" s="178"/>
      <c r="DF14" s="178"/>
      <c r="DG14" s="178"/>
      <c r="DH14" s="178"/>
      <c r="DI14" s="178"/>
      <c r="DJ14" s="178"/>
      <c r="DK14" s="178"/>
      <c r="DL14" s="178"/>
      <c r="DM14" s="178"/>
      <c r="DN14" s="178"/>
    </row>
    <row r="15" spans="1:118" ht="12" customHeight="1">
      <c r="A15" s="166"/>
      <c r="B15" s="166"/>
      <c r="C15" s="162" t="s">
        <v>239</v>
      </c>
      <c r="D15" s="174"/>
      <c r="E15" s="162"/>
      <c r="F15" s="162"/>
      <c r="G15" s="164"/>
      <c r="H15" s="445">
        <v>100.84117334200467</v>
      </c>
      <c r="I15" s="445">
        <v>100.30421683758175</v>
      </c>
      <c r="J15" s="445">
        <v>100</v>
      </c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</row>
    <row r="16" spans="1:118" ht="12" customHeight="1">
      <c r="A16" s="166"/>
      <c r="B16" s="162" t="s">
        <v>240</v>
      </c>
      <c r="C16" s="166"/>
      <c r="D16" s="174"/>
      <c r="E16" s="162"/>
      <c r="F16" s="162"/>
      <c r="G16" s="164"/>
      <c r="H16" s="444">
        <v>101.48351554152639</v>
      </c>
      <c r="I16" s="444">
        <v>99.051209183696201</v>
      </c>
      <c r="J16" s="444">
        <v>100</v>
      </c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</row>
    <row r="17" spans="1:118" ht="12" customHeight="1">
      <c r="A17" s="179" t="s">
        <v>241</v>
      </c>
      <c r="B17" s="166"/>
      <c r="C17" s="162"/>
      <c r="D17" s="174"/>
      <c r="E17" s="162"/>
      <c r="F17" s="162"/>
      <c r="G17" s="164"/>
      <c r="H17" s="443">
        <v>100.10111526219785</v>
      </c>
      <c r="I17" s="443">
        <v>100.47633907116922</v>
      </c>
      <c r="J17" s="443">
        <v>100</v>
      </c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</row>
    <row r="18" spans="1:118" ht="12" customHeight="1">
      <c r="A18" s="166"/>
      <c r="B18" s="162" t="s">
        <v>242</v>
      </c>
      <c r="C18" s="166"/>
      <c r="D18" s="174"/>
      <c r="E18" s="162"/>
      <c r="F18" s="162"/>
      <c r="G18" s="164"/>
      <c r="H18" s="444">
        <v>100.87446734503381</v>
      </c>
      <c r="I18" s="444">
        <v>100.91254315829366</v>
      </c>
      <c r="J18" s="444">
        <v>100</v>
      </c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</row>
    <row r="19" spans="1:118" ht="12" customHeight="1">
      <c r="A19" s="166"/>
      <c r="B19" s="162" t="s">
        <v>243</v>
      </c>
      <c r="C19" s="166"/>
      <c r="D19" s="174"/>
      <c r="E19" s="162"/>
      <c r="F19" s="162"/>
      <c r="G19" s="164"/>
      <c r="H19" s="444">
        <v>99.262518997925582</v>
      </c>
      <c r="I19" s="444">
        <v>100</v>
      </c>
      <c r="J19" s="444">
        <v>100</v>
      </c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</row>
    <row r="20" spans="1:118" ht="12" customHeight="1">
      <c r="A20" s="166" t="s">
        <v>244</v>
      </c>
      <c r="B20" s="166"/>
      <c r="C20" s="162"/>
      <c r="D20" s="174"/>
      <c r="E20" s="162"/>
      <c r="F20" s="162"/>
      <c r="G20" s="164"/>
      <c r="H20" s="443">
        <v>103.96346999402934</v>
      </c>
      <c r="I20" s="443">
        <v>101.69772672762466</v>
      </c>
      <c r="J20" s="443">
        <v>100</v>
      </c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</row>
    <row r="21" spans="1:118" ht="12" customHeight="1">
      <c r="A21" s="166"/>
      <c r="B21" s="162" t="s">
        <v>245</v>
      </c>
      <c r="C21" s="166"/>
      <c r="D21" s="174"/>
      <c r="E21" s="162"/>
      <c r="F21" s="162"/>
      <c r="G21" s="164"/>
      <c r="H21" s="444">
        <v>103.66420392144178</v>
      </c>
      <c r="I21" s="444">
        <v>101.48051241654818</v>
      </c>
      <c r="J21" s="444">
        <v>100</v>
      </c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</row>
    <row r="22" spans="1:118" ht="12" customHeight="1">
      <c r="A22" s="166"/>
      <c r="B22" s="166"/>
      <c r="C22" s="175" t="s">
        <v>246</v>
      </c>
      <c r="D22" s="174"/>
      <c r="E22" s="162"/>
      <c r="F22" s="177"/>
      <c r="G22" s="164"/>
      <c r="H22" s="445">
        <v>97.464909626249081</v>
      </c>
      <c r="I22" s="445">
        <v>97.90114474399428</v>
      </c>
      <c r="J22" s="445">
        <v>100</v>
      </c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3"/>
      <c r="BU22" s="173"/>
      <c r="BV22" s="173"/>
      <c r="BW22" s="173"/>
      <c r="BX22" s="173"/>
      <c r="BY22" s="173"/>
      <c r="BZ22" s="173"/>
      <c r="CA22" s="173"/>
      <c r="CB22" s="173"/>
      <c r="CC22" s="173"/>
      <c r="CD22" s="173"/>
      <c r="CE22" s="173"/>
      <c r="CF22" s="173"/>
      <c r="CG22" s="173"/>
      <c r="CH22" s="173"/>
      <c r="CI22" s="173"/>
      <c r="CJ22" s="173"/>
      <c r="CK22" s="173"/>
      <c r="CL22" s="173"/>
      <c r="CM22" s="173"/>
      <c r="CN22" s="173"/>
      <c r="CO22" s="173"/>
      <c r="CP22" s="173"/>
      <c r="CQ22" s="173"/>
      <c r="CR22" s="173"/>
      <c r="CS22" s="173"/>
      <c r="CT22" s="173"/>
      <c r="CU22" s="173"/>
      <c r="CV22" s="173"/>
      <c r="CW22" s="173"/>
      <c r="CX22" s="173"/>
      <c r="CY22" s="173"/>
      <c r="CZ22" s="173"/>
      <c r="DA22" s="173"/>
      <c r="DB22" s="173"/>
      <c r="DC22" s="173"/>
      <c r="DD22" s="173"/>
      <c r="DE22" s="173"/>
      <c r="DF22" s="173"/>
      <c r="DG22" s="173"/>
      <c r="DH22" s="173"/>
      <c r="DI22" s="173"/>
      <c r="DJ22" s="173"/>
      <c r="DK22" s="173"/>
      <c r="DL22" s="173"/>
      <c r="DM22" s="173"/>
      <c r="DN22" s="173"/>
    </row>
    <row r="23" spans="1:118" ht="12" customHeight="1">
      <c r="A23" s="166"/>
      <c r="B23" s="166"/>
      <c r="C23" s="175" t="s">
        <v>247</v>
      </c>
      <c r="D23" s="174"/>
      <c r="E23" s="162"/>
      <c r="F23" s="162"/>
      <c r="G23" s="164"/>
      <c r="H23" s="445">
        <v>104.17191003758744</v>
      </c>
      <c r="I23" s="445">
        <v>101.74027869025224</v>
      </c>
      <c r="J23" s="445">
        <v>100</v>
      </c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3"/>
      <c r="BW23" s="173"/>
      <c r="BX23" s="173"/>
      <c r="BY23" s="173"/>
      <c r="BZ23" s="173"/>
      <c r="CA23" s="173"/>
      <c r="CB23" s="173"/>
      <c r="CC23" s="173"/>
      <c r="CD23" s="173"/>
      <c r="CE23" s="173"/>
      <c r="CF23" s="173"/>
      <c r="CG23" s="173"/>
      <c r="CH23" s="173"/>
      <c r="CI23" s="173"/>
      <c r="CJ23" s="173"/>
      <c r="CK23" s="173"/>
      <c r="CL23" s="173"/>
      <c r="CM23" s="173"/>
      <c r="CN23" s="173"/>
      <c r="CO23" s="173"/>
      <c r="CP23" s="173"/>
      <c r="CQ23" s="173"/>
      <c r="CR23" s="173"/>
      <c r="CS23" s="173"/>
      <c r="CT23" s="173"/>
      <c r="CU23" s="173"/>
      <c r="CV23" s="173"/>
      <c r="CW23" s="173"/>
      <c r="CX23" s="173"/>
      <c r="CY23" s="173"/>
      <c r="CZ23" s="173"/>
      <c r="DA23" s="173"/>
      <c r="DB23" s="173"/>
      <c r="DC23" s="173"/>
      <c r="DD23" s="173"/>
      <c r="DE23" s="173"/>
      <c r="DF23" s="173"/>
      <c r="DG23" s="173"/>
      <c r="DH23" s="173"/>
      <c r="DI23" s="173"/>
      <c r="DJ23" s="173"/>
      <c r="DK23" s="173"/>
      <c r="DL23" s="173"/>
      <c r="DM23" s="173"/>
      <c r="DN23" s="173"/>
    </row>
    <row r="24" spans="1:118" ht="12" customHeight="1">
      <c r="A24" s="166"/>
      <c r="B24" s="166"/>
      <c r="C24" s="162" t="s">
        <v>248</v>
      </c>
      <c r="D24" s="174"/>
      <c r="E24" s="180"/>
      <c r="F24" s="162"/>
      <c r="G24" s="164"/>
      <c r="H24" s="445">
        <v>99.699559494643992</v>
      </c>
      <c r="I24" s="445">
        <v>100.89175586457597</v>
      </c>
      <c r="J24" s="445">
        <v>100</v>
      </c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</row>
    <row r="25" spans="1:118" ht="12" customHeight="1">
      <c r="A25" s="176"/>
      <c r="B25" s="162" t="s">
        <v>249</v>
      </c>
      <c r="C25" s="166"/>
      <c r="D25" s="174"/>
      <c r="E25" s="181"/>
      <c r="F25" s="177"/>
      <c r="G25" s="164"/>
      <c r="H25" s="444">
        <v>105.08611686418871</v>
      </c>
      <c r="I25" s="444">
        <v>102.50969655252584</v>
      </c>
      <c r="J25" s="444">
        <v>100</v>
      </c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</row>
    <row r="26" spans="1:118" ht="12" customHeight="1">
      <c r="A26" s="166" t="s">
        <v>250</v>
      </c>
      <c r="B26" s="166"/>
      <c r="C26" s="162"/>
      <c r="D26" s="174"/>
      <c r="E26" s="180"/>
      <c r="F26" s="162"/>
      <c r="G26" s="164"/>
      <c r="H26" s="443">
        <v>122.6548397668856</v>
      </c>
      <c r="I26" s="443">
        <v>111.63513725305427</v>
      </c>
      <c r="J26" s="443">
        <v>100</v>
      </c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</row>
    <row r="27" spans="1:118" ht="12" customHeight="1">
      <c r="A27" s="166"/>
      <c r="B27" s="175" t="s">
        <v>251</v>
      </c>
      <c r="C27" s="162"/>
      <c r="D27" s="174"/>
      <c r="E27" s="180"/>
      <c r="F27" s="162"/>
      <c r="G27" s="164"/>
      <c r="H27" s="444">
        <v>130.76923076923075</v>
      </c>
      <c r="I27" s="444">
        <v>113.33333333333333</v>
      </c>
      <c r="J27" s="444">
        <v>100</v>
      </c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</row>
    <row r="28" spans="1:118" ht="12" customHeight="1">
      <c r="A28" s="166"/>
      <c r="B28" s="175" t="s">
        <v>252</v>
      </c>
      <c r="C28" s="175"/>
      <c r="D28" s="174"/>
      <c r="E28" s="180"/>
      <c r="F28" s="162"/>
      <c r="G28" s="164"/>
      <c r="H28" s="444">
        <v>100.98372515049256</v>
      </c>
      <c r="I28" s="444">
        <v>99.886521595547421</v>
      </c>
      <c r="J28" s="444">
        <v>100</v>
      </c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</row>
    <row r="29" spans="1:118" ht="12" customHeight="1">
      <c r="A29" s="176"/>
      <c r="B29" s="175" t="s">
        <v>253</v>
      </c>
      <c r="C29" s="175"/>
      <c r="D29" s="162"/>
      <c r="E29" s="181"/>
      <c r="F29" s="177"/>
      <c r="G29" s="164"/>
      <c r="H29" s="444">
        <v>116.72988999230984</v>
      </c>
      <c r="I29" s="444">
        <v>116.72988999230984</v>
      </c>
      <c r="J29" s="444">
        <v>100</v>
      </c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</row>
    <row r="30" spans="1:118" ht="12" customHeight="1">
      <c r="A30" s="182"/>
      <c r="B30" s="183" t="s">
        <v>254</v>
      </c>
      <c r="C30" s="183"/>
      <c r="D30" s="184"/>
      <c r="E30" s="185"/>
      <c r="F30" s="186"/>
      <c r="G30" s="187"/>
      <c r="H30" s="447">
        <v>127.18404429223634</v>
      </c>
      <c r="I30" s="447">
        <v>110.2017928821702</v>
      </c>
      <c r="J30" s="447">
        <v>100</v>
      </c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</row>
    <row r="31" spans="1:118" ht="72" customHeight="1">
      <c r="A31" s="176"/>
      <c r="B31" s="175"/>
      <c r="C31" s="175"/>
      <c r="D31" s="162"/>
      <c r="E31" s="181"/>
      <c r="F31" s="177"/>
      <c r="G31" s="164"/>
    </row>
    <row r="32" spans="1:118" ht="14.25" customHeight="1">
      <c r="A32" s="176"/>
      <c r="B32" s="175"/>
      <c r="C32" s="175"/>
      <c r="D32" s="162"/>
      <c r="E32" s="181"/>
      <c r="F32" s="177"/>
      <c r="G32" s="164"/>
      <c r="K32" s="703" t="s">
        <v>227</v>
      </c>
      <c r="L32" s="703"/>
      <c r="M32" s="703"/>
      <c r="N32" s="703"/>
      <c r="O32" s="703"/>
      <c r="P32" s="703"/>
      <c r="Q32" s="703"/>
      <c r="R32" s="440" t="s">
        <v>624</v>
      </c>
      <c r="S32" s="440" t="s">
        <v>624</v>
      </c>
      <c r="T32" s="440" t="s">
        <v>624</v>
      </c>
    </row>
    <row r="33" spans="1:20" ht="13.5" customHeight="1">
      <c r="A33" s="176"/>
      <c r="B33" s="175"/>
      <c r="C33" s="175"/>
      <c r="D33" s="162"/>
      <c r="E33" s="181"/>
      <c r="F33" s="177"/>
      <c r="G33" s="164"/>
      <c r="K33" s="704"/>
      <c r="L33" s="704"/>
      <c r="M33" s="704"/>
      <c r="N33" s="704"/>
      <c r="O33" s="704"/>
      <c r="P33" s="704"/>
      <c r="Q33" s="704"/>
      <c r="R33" s="441" t="s">
        <v>625</v>
      </c>
      <c r="S33" s="441" t="s">
        <v>228</v>
      </c>
      <c r="T33" s="441" t="s">
        <v>626</v>
      </c>
    </row>
    <row r="34" spans="1:20" ht="12.75" customHeight="1">
      <c r="K34" s="166" t="s">
        <v>255</v>
      </c>
      <c r="L34" s="166"/>
      <c r="M34" s="162"/>
      <c r="N34" s="162"/>
      <c r="O34" s="180"/>
      <c r="P34" s="162"/>
      <c r="Q34" s="164"/>
      <c r="R34" s="168">
        <v>102.76616953832919</v>
      </c>
      <c r="S34" s="168">
        <v>101.05321302403037</v>
      </c>
      <c r="T34" s="168">
        <v>100</v>
      </c>
    </row>
    <row r="35" spans="1:20" ht="12.75" customHeight="1">
      <c r="K35" s="166"/>
      <c r="L35" s="174" t="s">
        <v>256</v>
      </c>
      <c r="M35" s="189"/>
      <c r="N35" s="189"/>
      <c r="O35" s="189"/>
      <c r="P35" s="189"/>
      <c r="Q35" s="164"/>
      <c r="R35" s="190">
        <v>102.72465086727809</v>
      </c>
      <c r="S35" s="190">
        <v>100.30575353785385</v>
      </c>
      <c r="T35" s="190">
        <v>100</v>
      </c>
    </row>
    <row r="36" spans="1:20" ht="12.75" customHeight="1">
      <c r="K36" s="191"/>
      <c r="L36" s="192" t="s">
        <v>257</v>
      </c>
      <c r="M36" s="191"/>
      <c r="N36" s="193"/>
      <c r="O36" s="194"/>
      <c r="P36" s="191"/>
      <c r="Q36" s="164"/>
      <c r="R36" s="195">
        <v>103.27499998434885</v>
      </c>
      <c r="S36" s="195">
        <v>100</v>
      </c>
      <c r="T36" s="195">
        <v>100</v>
      </c>
    </row>
    <row r="37" spans="1:20" ht="12.75" customHeight="1">
      <c r="K37" s="166"/>
      <c r="L37" s="196" t="s">
        <v>258</v>
      </c>
      <c r="M37" s="162"/>
      <c r="N37" s="162"/>
      <c r="O37" s="180"/>
      <c r="P37" s="162"/>
      <c r="Q37" s="164"/>
      <c r="R37" s="170">
        <v>100.61919279437541</v>
      </c>
      <c r="S37" s="170">
        <v>100.33556925274108</v>
      </c>
      <c r="T37" s="170">
        <v>100</v>
      </c>
    </row>
    <row r="38" spans="1:20" ht="12.75" customHeight="1">
      <c r="K38" s="166"/>
      <c r="L38" s="196" t="s">
        <v>259</v>
      </c>
      <c r="M38" s="162"/>
      <c r="N38" s="174"/>
      <c r="O38" s="180"/>
      <c r="P38" s="162"/>
      <c r="Q38" s="164"/>
      <c r="R38" s="170">
        <v>120.35402976493297</v>
      </c>
      <c r="S38" s="170">
        <v>114.58532603281351</v>
      </c>
      <c r="T38" s="170">
        <v>100</v>
      </c>
    </row>
    <row r="39" spans="1:20" ht="12.75" customHeight="1">
      <c r="K39" s="166"/>
      <c r="L39" s="174" t="s">
        <v>260</v>
      </c>
      <c r="M39" s="189"/>
      <c r="N39" s="189"/>
      <c r="O39" s="189"/>
      <c r="P39" s="189"/>
      <c r="Q39" s="164"/>
      <c r="R39" s="190">
        <v>99.086004265236866</v>
      </c>
      <c r="S39" s="190">
        <v>99.086004265236866</v>
      </c>
      <c r="T39" s="190">
        <v>100</v>
      </c>
    </row>
    <row r="40" spans="1:20" ht="12.75" customHeight="1">
      <c r="K40" s="166"/>
      <c r="L40" s="174" t="s">
        <v>261</v>
      </c>
      <c r="M40" s="189"/>
      <c r="N40" s="189"/>
      <c r="O40" s="189"/>
      <c r="P40" s="189"/>
      <c r="Q40" s="164"/>
      <c r="R40" s="190">
        <v>100.57822210182121</v>
      </c>
      <c r="S40" s="190">
        <v>101.21846302855093</v>
      </c>
      <c r="T40" s="190">
        <v>100</v>
      </c>
    </row>
    <row r="41" spans="1:20" ht="12.75" customHeight="1">
      <c r="K41" s="166" t="s">
        <v>262</v>
      </c>
      <c r="L41" s="166"/>
      <c r="M41" s="162"/>
      <c r="N41" s="174"/>
      <c r="O41" s="180"/>
      <c r="P41" s="162"/>
      <c r="Q41" s="164"/>
      <c r="R41" s="168">
        <v>100.51063504794557</v>
      </c>
      <c r="S41" s="168">
        <v>100.51843964882836</v>
      </c>
      <c r="T41" s="168">
        <v>100.37504308940979</v>
      </c>
    </row>
    <row r="42" spans="1:20" ht="12.75" customHeight="1">
      <c r="K42" s="166"/>
      <c r="L42" s="162" t="s">
        <v>263</v>
      </c>
      <c r="M42" s="166"/>
      <c r="N42" s="174"/>
      <c r="O42" s="180"/>
      <c r="P42" s="162"/>
      <c r="Q42" s="164"/>
      <c r="R42" s="170">
        <v>100.31328014128316</v>
      </c>
      <c r="S42" s="170">
        <v>100.52414796117139</v>
      </c>
      <c r="T42" s="170">
        <v>100.52414796117139</v>
      </c>
    </row>
    <row r="43" spans="1:20" ht="12.75" customHeight="1">
      <c r="K43" s="166"/>
      <c r="L43" s="162" t="s">
        <v>264</v>
      </c>
      <c r="M43" s="162"/>
      <c r="N43" s="174"/>
      <c r="O43" s="181"/>
      <c r="P43" s="162"/>
      <c r="Q43" s="164"/>
      <c r="R43" s="170">
        <v>119.87198076304641</v>
      </c>
      <c r="S43" s="170">
        <v>109.03797777874308</v>
      </c>
      <c r="T43" s="170">
        <v>100</v>
      </c>
    </row>
    <row r="44" spans="1:20" ht="12.75" customHeight="1">
      <c r="K44" s="166"/>
      <c r="L44" s="162" t="s">
        <v>265</v>
      </c>
      <c r="M44" s="162"/>
      <c r="N44" s="174"/>
      <c r="O44" s="197"/>
      <c r="P44" s="162"/>
      <c r="Q44" s="164"/>
      <c r="R44" s="170">
        <v>100</v>
      </c>
      <c r="S44" s="170">
        <v>100</v>
      </c>
      <c r="T44" s="170">
        <v>100</v>
      </c>
    </row>
    <row r="45" spans="1:20" ht="12.75" customHeight="1">
      <c r="K45" s="166" t="s">
        <v>266</v>
      </c>
      <c r="L45" s="166"/>
      <c r="M45" s="162"/>
      <c r="N45" s="174"/>
      <c r="O45" s="198"/>
      <c r="P45" s="162"/>
      <c r="Q45" s="164"/>
      <c r="R45" s="168">
        <v>96.225907072773026</v>
      </c>
      <c r="S45" s="168">
        <v>96.610343590080447</v>
      </c>
      <c r="T45" s="168">
        <v>99.867290992464575</v>
      </c>
    </row>
    <row r="46" spans="1:20" ht="12.75" customHeight="1">
      <c r="K46" s="166"/>
      <c r="L46" s="162" t="s">
        <v>267</v>
      </c>
      <c r="M46" s="162"/>
      <c r="N46" s="174"/>
      <c r="O46" s="198"/>
      <c r="P46" s="162"/>
      <c r="Q46" s="164"/>
      <c r="R46" s="170">
        <v>106.04655830227246</v>
      </c>
      <c r="S46" s="170">
        <v>104.7794482172217</v>
      </c>
      <c r="T46" s="170">
        <v>100</v>
      </c>
    </row>
    <row r="47" spans="1:20" ht="12.75" customHeight="1">
      <c r="K47" s="166"/>
      <c r="L47" s="162" t="s">
        <v>268</v>
      </c>
      <c r="M47" s="162"/>
      <c r="N47" s="174"/>
      <c r="O47" s="198"/>
      <c r="P47" s="162"/>
      <c r="Q47" s="164"/>
      <c r="R47" s="170">
        <v>93.746439360196732</v>
      </c>
      <c r="S47" s="170">
        <v>94.068326589418177</v>
      </c>
      <c r="T47" s="170">
        <v>99.817827145727961</v>
      </c>
    </row>
    <row r="48" spans="1:20" ht="12.75" customHeight="1">
      <c r="K48" s="166"/>
      <c r="L48" s="162" t="s">
        <v>269</v>
      </c>
      <c r="M48" s="162"/>
      <c r="N48" s="174"/>
      <c r="O48" s="198"/>
      <c r="P48" s="162"/>
      <c r="Q48" s="164"/>
      <c r="R48" s="170">
        <v>89.188938811423739</v>
      </c>
      <c r="S48" s="170">
        <v>100</v>
      </c>
      <c r="T48" s="170">
        <v>100</v>
      </c>
    </row>
    <row r="49" spans="11:20" ht="12.75" customHeight="1">
      <c r="K49" s="166" t="s">
        <v>270</v>
      </c>
      <c r="L49" s="166"/>
      <c r="M49" s="162"/>
      <c r="N49" s="174"/>
      <c r="O49" s="198"/>
      <c r="P49" s="162"/>
      <c r="Q49" s="164"/>
      <c r="R49" s="168">
        <v>100</v>
      </c>
      <c r="S49" s="168">
        <v>100</v>
      </c>
      <c r="T49" s="168">
        <v>100</v>
      </c>
    </row>
    <row r="50" spans="11:20" ht="12.75" customHeight="1">
      <c r="K50" s="166" t="s">
        <v>271</v>
      </c>
      <c r="L50" s="166"/>
      <c r="M50" s="162"/>
      <c r="N50" s="162"/>
      <c r="O50" s="197"/>
      <c r="P50" s="162"/>
      <c r="Q50" s="164"/>
      <c r="R50" s="168">
        <v>100</v>
      </c>
      <c r="S50" s="168">
        <v>100</v>
      </c>
      <c r="T50" s="168">
        <v>100</v>
      </c>
    </row>
    <row r="51" spans="11:20" ht="12.75" customHeight="1">
      <c r="K51" s="166"/>
      <c r="L51" s="174" t="s">
        <v>272</v>
      </c>
      <c r="M51" s="189"/>
      <c r="N51" s="189"/>
      <c r="O51" s="189"/>
      <c r="P51" s="189"/>
      <c r="Q51" s="164"/>
      <c r="R51" s="190">
        <v>100</v>
      </c>
      <c r="S51" s="190">
        <v>100</v>
      </c>
      <c r="T51" s="190">
        <v>100</v>
      </c>
    </row>
    <row r="52" spans="11:20" ht="12.75" customHeight="1">
      <c r="K52" s="166"/>
      <c r="L52" s="162" t="s">
        <v>273</v>
      </c>
      <c r="M52" s="162"/>
      <c r="N52" s="174"/>
      <c r="O52" s="180"/>
      <c r="P52" s="162"/>
      <c r="Q52" s="164"/>
      <c r="R52" s="170">
        <v>100</v>
      </c>
      <c r="S52" s="170">
        <v>100</v>
      </c>
      <c r="T52" s="170">
        <v>100</v>
      </c>
    </row>
    <row r="53" spans="11:20" ht="12.75" customHeight="1">
      <c r="K53" s="166"/>
      <c r="L53" s="162" t="s">
        <v>274</v>
      </c>
      <c r="M53" s="162"/>
      <c r="N53" s="174"/>
      <c r="O53" s="180"/>
      <c r="P53" s="162"/>
      <c r="Q53" s="164"/>
      <c r="R53" s="170">
        <v>100</v>
      </c>
      <c r="S53" s="170">
        <v>100</v>
      </c>
      <c r="T53" s="170">
        <v>100</v>
      </c>
    </row>
    <row r="54" spans="11:20" ht="12.75" customHeight="1">
      <c r="K54" s="166" t="s">
        <v>275</v>
      </c>
      <c r="L54" s="166"/>
      <c r="M54" s="162"/>
      <c r="N54" s="174"/>
      <c r="O54" s="180"/>
      <c r="P54" s="162"/>
      <c r="Q54" s="164"/>
      <c r="R54" s="168">
        <v>132.50463085472347</v>
      </c>
      <c r="S54" s="168">
        <v>100</v>
      </c>
      <c r="T54" s="168">
        <v>100</v>
      </c>
    </row>
    <row r="55" spans="11:20" ht="12.75" customHeight="1">
      <c r="K55" s="166" t="s">
        <v>276</v>
      </c>
      <c r="L55" s="166"/>
      <c r="M55" s="162"/>
      <c r="N55" s="174"/>
      <c r="O55" s="180"/>
      <c r="P55" s="162"/>
      <c r="Q55" s="164"/>
      <c r="R55" s="168">
        <v>102.50275027617386</v>
      </c>
      <c r="S55" s="168">
        <v>100</v>
      </c>
      <c r="T55" s="168">
        <v>100</v>
      </c>
    </row>
    <row r="56" spans="11:20" ht="12.75" customHeight="1">
      <c r="K56" s="166"/>
      <c r="L56" s="162" t="s">
        <v>277</v>
      </c>
      <c r="M56" s="162"/>
      <c r="N56" s="174"/>
      <c r="O56" s="180"/>
      <c r="P56" s="162"/>
      <c r="Q56" s="164"/>
      <c r="R56" s="170">
        <v>101.40435079062651</v>
      </c>
      <c r="S56" s="170">
        <v>100</v>
      </c>
      <c r="T56" s="170">
        <v>100</v>
      </c>
    </row>
    <row r="57" spans="11:20" ht="12.75" customHeight="1">
      <c r="K57" s="166"/>
      <c r="L57" s="162" t="s">
        <v>278</v>
      </c>
      <c r="M57" s="162"/>
      <c r="N57" s="174"/>
      <c r="O57" s="198"/>
      <c r="P57" s="162"/>
      <c r="Q57" s="164"/>
      <c r="R57" s="170">
        <v>103.17460317460319</v>
      </c>
      <c r="S57" s="170">
        <v>100</v>
      </c>
      <c r="T57" s="170">
        <v>100</v>
      </c>
    </row>
    <row r="58" spans="11:20" ht="12.75" customHeight="1">
      <c r="K58" s="166" t="s">
        <v>279</v>
      </c>
      <c r="L58" s="166"/>
      <c r="M58" s="162"/>
      <c r="N58" s="174"/>
      <c r="O58" s="198"/>
      <c r="P58" s="162"/>
      <c r="Q58" s="164"/>
      <c r="R58" s="168">
        <v>100.02775596928014</v>
      </c>
      <c r="S58" s="168">
        <v>100.34210850931127</v>
      </c>
      <c r="T58" s="168">
        <v>100</v>
      </c>
    </row>
    <row r="59" spans="11:20" ht="12.75" customHeight="1">
      <c r="K59" s="166"/>
      <c r="L59" s="162" t="s">
        <v>280</v>
      </c>
      <c r="M59" s="162"/>
      <c r="N59" s="174"/>
      <c r="O59" s="198"/>
      <c r="P59" s="162"/>
      <c r="Q59" s="164"/>
      <c r="R59" s="170">
        <v>100.0306243602513</v>
      </c>
      <c r="S59" s="170">
        <v>100</v>
      </c>
      <c r="T59" s="170">
        <v>100</v>
      </c>
    </row>
    <row r="60" spans="11:20" ht="12.75" customHeight="1">
      <c r="K60" s="166"/>
      <c r="L60" s="162" t="s">
        <v>281</v>
      </c>
      <c r="M60" s="162"/>
      <c r="N60" s="174"/>
      <c r="O60" s="197"/>
      <c r="P60" s="162"/>
      <c r="Q60" s="164"/>
      <c r="R60" s="170">
        <v>99.998902543280494</v>
      </c>
      <c r="S60" s="170">
        <v>104.1608372121064</v>
      </c>
      <c r="T60" s="170">
        <v>100</v>
      </c>
    </row>
    <row r="61" spans="11:20" ht="12.75" customHeight="1">
      <c r="K61" s="199"/>
      <c r="L61" s="184" t="s">
        <v>282</v>
      </c>
      <c r="M61" s="184"/>
      <c r="N61" s="200"/>
      <c r="O61" s="201"/>
      <c r="P61" s="184"/>
      <c r="Q61" s="187"/>
      <c r="R61" s="188">
        <v>100</v>
      </c>
      <c r="S61" s="188">
        <v>100</v>
      </c>
      <c r="T61" s="188">
        <v>100</v>
      </c>
    </row>
  </sheetData>
  <mergeCells count="3">
    <mergeCell ref="A1:I2"/>
    <mergeCell ref="A3:G4"/>
    <mergeCell ref="K32:Q33"/>
  </mergeCells>
  <conditionalFormatting sqref="K34:P61 A6:F33">
    <cfRule type="cellIs" dxfId="8" priority="7" stopIfTrue="1" operator="lessThan">
      <formula>0.001</formula>
    </cfRule>
  </conditionalFormatting>
  <conditionalFormatting sqref="R34:R61">
    <cfRule type="cellIs" dxfId="7" priority="6" stopIfTrue="1" operator="lessThan">
      <formula>0.001</formula>
    </cfRule>
  </conditionalFormatting>
  <conditionalFormatting sqref="S34:S61">
    <cfRule type="cellIs" dxfId="6" priority="5" stopIfTrue="1" operator="lessThan">
      <formula>0.001</formula>
    </cfRule>
  </conditionalFormatting>
  <conditionalFormatting sqref="T34:T61">
    <cfRule type="cellIs" dxfId="5" priority="4" stopIfTrue="1" operator="lessThan">
      <formula>0.001</formula>
    </cfRule>
  </conditionalFormatting>
  <conditionalFormatting sqref="H6:H30">
    <cfRule type="cellIs" dxfId="4" priority="3" stopIfTrue="1" operator="lessThan">
      <formula>0.001</formula>
    </cfRule>
  </conditionalFormatting>
  <conditionalFormatting sqref="I6:I30">
    <cfRule type="cellIs" dxfId="3" priority="2" stopIfTrue="1" operator="lessThan">
      <formula>0.001</formula>
    </cfRule>
  </conditionalFormatting>
  <conditionalFormatting sqref="J6:J30">
    <cfRule type="cellIs" dxfId="2" priority="1" stopIfTrue="1" operator="lessThan">
      <formula>0.001</formula>
    </cfRule>
  </conditionalFormatting>
  <printOptions horizontalCentered="1"/>
  <pageMargins left="0.2" right="0.2" top="0.25" bottom="0.2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H9" sqref="H9"/>
    </sheetView>
  </sheetViews>
  <sheetFormatPr defaultRowHeight="15"/>
  <cols>
    <col min="1" max="1" width="19.5703125" customWidth="1"/>
    <col min="2" max="7" width="11.85546875" customWidth="1"/>
  </cols>
  <sheetData>
    <row r="1" spans="1:7">
      <c r="A1" s="705" t="s">
        <v>442</v>
      </c>
      <c r="B1" s="705"/>
      <c r="C1" s="705"/>
      <c r="D1" s="705"/>
      <c r="E1" s="705"/>
      <c r="F1" s="705"/>
      <c r="G1" s="705"/>
    </row>
    <row r="2" spans="1:7" ht="14.25" customHeight="1">
      <c r="A2" s="31"/>
      <c r="B2" s="265"/>
      <c r="C2" s="266"/>
      <c r="D2" s="266"/>
      <c r="E2" s="266"/>
      <c r="F2" s="267"/>
      <c r="G2" s="267"/>
    </row>
    <row r="3" spans="1:7">
      <c r="A3" s="31" t="s">
        <v>443</v>
      </c>
      <c r="B3" s="265"/>
      <c r="C3" s="266"/>
      <c r="D3" s="266"/>
      <c r="E3" s="266"/>
      <c r="F3" s="267"/>
      <c r="G3" s="267" t="s">
        <v>220</v>
      </c>
    </row>
    <row r="4" spans="1:7" ht="14.25" customHeight="1">
      <c r="A4" s="554" t="s">
        <v>46</v>
      </c>
      <c r="B4" s="707" t="s">
        <v>444</v>
      </c>
      <c r="C4" s="708"/>
      <c r="D4" s="709"/>
      <c r="E4" s="710" t="s">
        <v>445</v>
      </c>
      <c r="F4" s="711"/>
      <c r="G4" s="712"/>
    </row>
    <row r="5" spans="1:7">
      <c r="A5" s="706"/>
      <c r="B5" s="268" t="s">
        <v>8</v>
      </c>
      <c r="C5" s="269" t="s">
        <v>9</v>
      </c>
      <c r="D5" s="152" t="s">
        <v>10</v>
      </c>
      <c r="E5" s="268" t="s">
        <v>446</v>
      </c>
      <c r="F5" s="269" t="s">
        <v>447</v>
      </c>
      <c r="G5" s="269" t="s">
        <v>10</v>
      </c>
    </row>
    <row r="6" spans="1:7">
      <c r="A6" s="226" t="s">
        <v>48</v>
      </c>
      <c r="B6" s="150">
        <v>88869.3</v>
      </c>
      <c r="C6" s="150">
        <v>122406.1</v>
      </c>
      <c r="D6" s="150">
        <f>(C6/B6)*100</f>
        <v>137.73721633905072</v>
      </c>
      <c r="E6" s="150">
        <v>413693.6</v>
      </c>
      <c r="F6" s="150">
        <v>413693.6</v>
      </c>
      <c r="G6" s="150">
        <f>(F6/E6)*100</f>
        <v>100</v>
      </c>
    </row>
    <row r="7" spans="1:7">
      <c r="A7" s="33" t="s">
        <v>112</v>
      </c>
      <c r="B7" s="152">
        <v>92606.8</v>
      </c>
      <c r="C7" s="152">
        <v>144047.4</v>
      </c>
      <c r="D7" s="152">
        <f t="shared" ref="D7:D20" si="0">(C7/B7)*100</f>
        <v>155.54732481847984</v>
      </c>
      <c r="E7" s="152">
        <v>456367.7</v>
      </c>
      <c r="F7" s="152">
        <v>456367.7</v>
      </c>
      <c r="G7" s="152">
        <f>(F7/E7)*100</f>
        <v>100</v>
      </c>
    </row>
    <row r="8" spans="1:7">
      <c r="A8" s="33" t="s">
        <v>50</v>
      </c>
      <c r="B8" s="152">
        <v>112955.4</v>
      </c>
      <c r="C8" s="152">
        <v>142755.20000000001</v>
      </c>
      <c r="D8" s="152">
        <f t="shared" si="0"/>
        <v>126.38191711064724</v>
      </c>
      <c r="E8" s="152">
        <v>358159.2</v>
      </c>
      <c r="F8" s="152">
        <v>358159.2</v>
      </c>
      <c r="G8" s="152">
        <f t="shared" ref="G8:G21" si="1">(F8/E8)*100</f>
        <v>100</v>
      </c>
    </row>
    <row r="9" spans="1:7">
      <c r="A9" s="33" t="s">
        <v>51</v>
      </c>
      <c r="B9" s="152">
        <v>74749.899999999994</v>
      </c>
      <c r="C9" s="152">
        <v>102902.2</v>
      </c>
      <c r="D9" s="152">
        <f t="shared" si="0"/>
        <v>137.66199018326446</v>
      </c>
      <c r="E9" s="152">
        <v>209740.6</v>
      </c>
      <c r="F9" s="152">
        <v>209740.6</v>
      </c>
      <c r="G9" s="152">
        <f t="shared" si="1"/>
        <v>100</v>
      </c>
    </row>
    <row r="10" spans="1:7">
      <c r="A10" s="33" t="s">
        <v>52</v>
      </c>
      <c r="B10" s="152">
        <v>92606.8</v>
      </c>
      <c r="C10" s="152">
        <v>112842.9</v>
      </c>
      <c r="D10" s="152">
        <f t="shared" si="0"/>
        <v>121.85163508511252</v>
      </c>
      <c r="E10" s="152">
        <v>227285</v>
      </c>
      <c r="F10" s="152">
        <v>227285</v>
      </c>
      <c r="G10" s="152">
        <f t="shared" si="1"/>
        <v>100</v>
      </c>
    </row>
    <row r="11" spans="1:7">
      <c r="A11" s="33" t="s">
        <v>53</v>
      </c>
      <c r="B11" s="152">
        <v>100081.8</v>
      </c>
      <c r="C11" s="152">
        <v>129710.1</v>
      </c>
      <c r="D11" s="152">
        <f t="shared" si="0"/>
        <v>129.604083859403</v>
      </c>
      <c r="E11" s="152">
        <v>270716.5</v>
      </c>
      <c r="F11" s="152">
        <v>270716.5</v>
      </c>
      <c r="G11" s="152">
        <f t="shared" si="1"/>
        <v>100</v>
      </c>
    </row>
    <row r="12" spans="1:7">
      <c r="A12" s="33" t="s">
        <v>54</v>
      </c>
      <c r="B12" s="152">
        <v>196426.1</v>
      </c>
      <c r="C12" s="152">
        <v>278759.7</v>
      </c>
      <c r="D12" s="152">
        <f t="shared" si="0"/>
        <v>141.91581464988613</v>
      </c>
      <c r="E12" s="152">
        <v>408782.6</v>
      </c>
      <c r="F12" s="152">
        <v>408782.6</v>
      </c>
      <c r="G12" s="152">
        <f>(F12/E12)*100</f>
        <v>100</v>
      </c>
    </row>
    <row r="13" spans="1:7">
      <c r="A13" s="33" t="s">
        <v>55</v>
      </c>
      <c r="B13" s="152">
        <v>109633.1</v>
      </c>
      <c r="C13" s="152">
        <v>176528.8</v>
      </c>
      <c r="D13" s="152">
        <f t="shared" si="0"/>
        <v>161.01779480831974</v>
      </c>
      <c r="E13" s="152">
        <v>456640.5</v>
      </c>
      <c r="F13" s="152">
        <v>456640.5</v>
      </c>
      <c r="G13" s="152">
        <f t="shared" si="1"/>
        <v>100</v>
      </c>
    </row>
    <row r="14" spans="1:7">
      <c r="A14" s="33" t="s">
        <v>56</v>
      </c>
      <c r="B14" s="152">
        <v>122091.5</v>
      </c>
      <c r="C14" s="152">
        <v>176067.8</v>
      </c>
      <c r="D14" s="152">
        <f t="shared" si="0"/>
        <v>144.20971156878241</v>
      </c>
      <c r="E14" s="152">
        <v>428179.9</v>
      </c>
      <c r="F14" s="152">
        <v>428179.9</v>
      </c>
      <c r="G14" s="152">
        <f t="shared" si="1"/>
        <v>100</v>
      </c>
    </row>
    <row r="15" spans="1:7">
      <c r="A15" s="33" t="s">
        <v>57</v>
      </c>
      <c r="B15" s="152">
        <v>99251.199999999997</v>
      </c>
      <c r="C15" s="152">
        <v>136317.20000000001</v>
      </c>
      <c r="D15" s="152">
        <f t="shared" si="0"/>
        <v>137.34564418364715</v>
      </c>
      <c r="E15" s="152">
        <v>366424.2</v>
      </c>
      <c r="F15" s="152">
        <v>366424.2</v>
      </c>
      <c r="G15" s="152">
        <f t="shared" si="1"/>
        <v>100</v>
      </c>
    </row>
    <row r="16" spans="1:7">
      <c r="A16" s="33" t="s">
        <v>58</v>
      </c>
      <c r="B16" s="152">
        <v>124167.8</v>
      </c>
      <c r="C16" s="152">
        <v>172630.6</v>
      </c>
      <c r="D16" s="152">
        <f t="shared" si="0"/>
        <v>139.03008670524886</v>
      </c>
      <c r="E16" s="152">
        <v>498053.4</v>
      </c>
      <c r="F16" s="152">
        <v>498053.4</v>
      </c>
      <c r="G16" s="152">
        <f t="shared" si="1"/>
        <v>100</v>
      </c>
    </row>
    <row r="17" spans="1:7">
      <c r="A17" s="33" t="s">
        <v>59</v>
      </c>
      <c r="B17" s="152">
        <v>98005.4</v>
      </c>
      <c r="C17" s="152">
        <v>130769.2</v>
      </c>
      <c r="D17" s="152">
        <f t="shared" si="0"/>
        <v>133.43060688492676</v>
      </c>
      <c r="E17" s="152">
        <v>389085.5</v>
      </c>
      <c r="F17" s="152">
        <v>389085.5</v>
      </c>
      <c r="G17" s="152">
        <f t="shared" si="1"/>
        <v>100</v>
      </c>
    </row>
    <row r="18" spans="1:7">
      <c r="A18" s="33" t="s">
        <v>60</v>
      </c>
      <c r="B18" s="152">
        <v>260794</v>
      </c>
      <c r="C18" s="152">
        <v>350425.4</v>
      </c>
      <c r="D18" s="152">
        <f t="shared" si="0"/>
        <v>134.36865878816232</v>
      </c>
      <c r="E18" s="152">
        <v>1244150.1000000001</v>
      </c>
      <c r="F18" s="152">
        <v>1244150.1000000001</v>
      </c>
      <c r="G18" s="152">
        <f t="shared" si="1"/>
        <v>100</v>
      </c>
    </row>
    <row r="19" spans="1:7">
      <c r="A19" s="33" t="s">
        <v>62</v>
      </c>
      <c r="B19" s="152">
        <v>122091.5</v>
      </c>
      <c r="C19" s="152">
        <v>174358.39999999999</v>
      </c>
      <c r="D19" s="152">
        <f t="shared" si="0"/>
        <v>142.80961410089975</v>
      </c>
      <c r="E19" s="152">
        <v>542489.9</v>
      </c>
      <c r="F19" s="152">
        <v>542489.9</v>
      </c>
      <c r="G19" s="152">
        <f t="shared" si="1"/>
        <v>100</v>
      </c>
    </row>
    <row r="20" spans="1:7">
      <c r="A20" s="33" t="s">
        <v>61</v>
      </c>
      <c r="B20" s="152">
        <v>2757807.5</v>
      </c>
      <c r="C20" s="152">
        <v>2977159.5</v>
      </c>
      <c r="D20" s="152">
        <f t="shared" si="0"/>
        <v>107.95385464721522</v>
      </c>
      <c r="E20" s="152">
        <v>3873194.4</v>
      </c>
      <c r="F20" s="152">
        <v>3873194.4</v>
      </c>
      <c r="G20" s="152">
        <f t="shared" si="1"/>
        <v>100</v>
      </c>
    </row>
    <row r="21" spans="1:7">
      <c r="A21" s="270" t="s">
        <v>64</v>
      </c>
      <c r="B21" s="157">
        <f>SUM(B6:B20)</f>
        <v>4452138.0999999996</v>
      </c>
      <c r="C21" s="157">
        <f>SUM(C6:C20)</f>
        <v>5327680.5</v>
      </c>
      <c r="D21" s="157">
        <f>(C21/B21)*100</f>
        <v>119.66566131450416</v>
      </c>
      <c r="E21" s="157">
        <f>SUM(E6:E20)</f>
        <v>10142963.100000001</v>
      </c>
      <c r="F21" s="157">
        <f>SUM(F6:F20)</f>
        <v>10142963.100000001</v>
      </c>
      <c r="G21" s="157">
        <f t="shared" si="1"/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D9" sqref="D9"/>
    </sheetView>
  </sheetViews>
  <sheetFormatPr defaultRowHeight="12.75"/>
  <cols>
    <col min="1" max="1" width="16.42578125" style="31" customWidth="1"/>
    <col min="2" max="2" width="12.140625" style="32" customWidth="1"/>
    <col min="3" max="3" width="14.42578125" style="32" customWidth="1"/>
    <col min="4" max="5" width="12.42578125" style="32" customWidth="1"/>
    <col min="6" max="7" width="12" style="32" customWidth="1"/>
    <col min="8" max="256" width="9.140625" style="31"/>
    <col min="257" max="257" width="16.42578125" style="31" customWidth="1"/>
    <col min="258" max="258" width="12.140625" style="31" customWidth="1"/>
    <col min="259" max="259" width="14.42578125" style="31" customWidth="1"/>
    <col min="260" max="261" width="12.42578125" style="31" customWidth="1"/>
    <col min="262" max="263" width="12" style="31" customWidth="1"/>
    <col min="264" max="512" width="9.140625" style="31"/>
    <col min="513" max="513" width="16.42578125" style="31" customWidth="1"/>
    <col min="514" max="514" width="12.140625" style="31" customWidth="1"/>
    <col min="515" max="515" width="14.42578125" style="31" customWidth="1"/>
    <col min="516" max="517" width="12.42578125" style="31" customWidth="1"/>
    <col min="518" max="519" width="12" style="31" customWidth="1"/>
    <col min="520" max="768" width="9.140625" style="31"/>
    <col min="769" max="769" width="16.42578125" style="31" customWidth="1"/>
    <col min="770" max="770" width="12.140625" style="31" customWidth="1"/>
    <col min="771" max="771" width="14.42578125" style="31" customWidth="1"/>
    <col min="772" max="773" width="12.42578125" style="31" customWidth="1"/>
    <col min="774" max="775" width="12" style="31" customWidth="1"/>
    <col min="776" max="1024" width="9.140625" style="31"/>
    <col min="1025" max="1025" width="16.42578125" style="31" customWidth="1"/>
    <col min="1026" max="1026" width="12.140625" style="31" customWidth="1"/>
    <col min="1027" max="1027" width="14.42578125" style="31" customWidth="1"/>
    <col min="1028" max="1029" width="12.42578125" style="31" customWidth="1"/>
    <col min="1030" max="1031" width="12" style="31" customWidth="1"/>
    <col min="1032" max="1280" width="9.140625" style="31"/>
    <col min="1281" max="1281" width="16.42578125" style="31" customWidth="1"/>
    <col min="1282" max="1282" width="12.140625" style="31" customWidth="1"/>
    <col min="1283" max="1283" width="14.42578125" style="31" customWidth="1"/>
    <col min="1284" max="1285" width="12.42578125" style="31" customWidth="1"/>
    <col min="1286" max="1287" width="12" style="31" customWidth="1"/>
    <col min="1288" max="1536" width="9.140625" style="31"/>
    <col min="1537" max="1537" width="16.42578125" style="31" customWidth="1"/>
    <col min="1538" max="1538" width="12.140625" style="31" customWidth="1"/>
    <col min="1539" max="1539" width="14.42578125" style="31" customWidth="1"/>
    <col min="1540" max="1541" width="12.42578125" style="31" customWidth="1"/>
    <col min="1542" max="1543" width="12" style="31" customWidth="1"/>
    <col min="1544" max="1792" width="9.140625" style="31"/>
    <col min="1793" max="1793" width="16.42578125" style="31" customWidth="1"/>
    <col min="1794" max="1794" width="12.140625" style="31" customWidth="1"/>
    <col min="1795" max="1795" width="14.42578125" style="31" customWidth="1"/>
    <col min="1796" max="1797" width="12.42578125" style="31" customWidth="1"/>
    <col min="1798" max="1799" width="12" style="31" customWidth="1"/>
    <col min="1800" max="2048" width="9.140625" style="31"/>
    <col min="2049" max="2049" width="16.42578125" style="31" customWidth="1"/>
    <col min="2050" max="2050" width="12.140625" style="31" customWidth="1"/>
    <col min="2051" max="2051" width="14.42578125" style="31" customWidth="1"/>
    <col min="2052" max="2053" width="12.42578125" style="31" customWidth="1"/>
    <col min="2054" max="2055" width="12" style="31" customWidth="1"/>
    <col min="2056" max="2304" width="9.140625" style="31"/>
    <col min="2305" max="2305" width="16.42578125" style="31" customWidth="1"/>
    <col min="2306" max="2306" width="12.140625" style="31" customWidth="1"/>
    <col min="2307" max="2307" width="14.42578125" style="31" customWidth="1"/>
    <col min="2308" max="2309" width="12.42578125" style="31" customWidth="1"/>
    <col min="2310" max="2311" width="12" style="31" customWidth="1"/>
    <col min="2312" max="2560" width="9.140625" style="31"/>
    <col min="2561" max="2561" width="16.42578125" style="31" customWidth="1"/>
    <col min="2562" max="2562" width="12.140625" style="31" customWidth="1"/>
    <col min="2563" max="2563" width="14.42578125" style="31" customWidth="1"/>
    <col min="2564" max="2565" width="12.42578125" style="31" customWidth="1"/>
    <col min="2566" max="2567" width="12" style="31" customWidth="1"/>
    <col min="2568" max="2816" width="9.140625" style="31"/>
    <col min="2817" max="2817" width="16.42578125" style="31" customWidth="1"/>
    <col min="2818" max="2818" width="12.140625" style="31" customWidth="1"/>
    <col min="2819" max="2819" width="14.42578125" style="31" customWidth="1"/>
    <col min="2820" max="2821" width="12.42578125" style="31" customWidth="1"/>
    <col min="2822" max="2823" width="12" style="31" customWidth="1"/>
    <col min="2824" max="3072" width="9.140625" style="31"/>
    <col min="3073" max="3073" width="16.42578125" style="31" customWidth="1"/>
    <col min="3074" max="3074" width="12.140625" style="31" customWidth="1"/>
    <col min="3075" max="3075" width="14.42578125" style="31" customWidth="1"/>
    <col min="3076" max="3077" width="12.42578125" style="31" customWidth="1"/>
    <col min="3078" max="3079" width="12" style="31" customWidth="1"/>
    <col min="3080" max="3328" width="9.140625" style="31"/>
    <col min="3329" max="3329" width="16.42578125" style="31" customWidth="1"/>
    <col min="3330" max="3330" width="12.140625" style="31" customWidth="1"/>
    <col min="3331" max="3331" width="14.42578125" style="31" customWidth="1"/>
    <col min="3332" max="3333" width="12.42578125" style="31" customWidth="1"/>
    <col min="3334" max="3335" width="12" style="31" customWidth="1"/>
    <col min="3336" max="3584" width="9.140625" style="31"/>
    <col min="3585" max="3585" width="16.42578125" style="31" customWidth="1"/>
    <col min="3586" max="3586" width="12.140625" style="31" customWidth="1"/>
    <col min="3587" max="3587" width="14.42578125" style="31" customWidth="1"/>
    <col min="3588" max="3589" width="12.42578125" style="31" customWidth="1"/>
    <col min="3590" max="3591" width="12" style="31" customWidth="1"/>
    <col min="3592" max="3840" width="9.140625" style="31"/>
    <col min="3841" max="3841" width="16.42578125" style="31" customWidth="1"/>
    <col min="3842" max="3842" width="12.140625" style="31" customWidth="1"/>
    <col min="3843" max="3843" width="14.42578125" style="31" customWidth="1"/>
    <col min="3844" max="3845" width="12.42578125" style="31" customWidth="1"/>
    <col min="3846" max="3847" width="12" style="31" customWidth="1"/>
    <col min="3848" max="4096" width="9.140625" style="31"/>
    <col min="4097" max="4097" width="16.42578125" style="31" customWidth="1"/>
    <col min="4098" max="4098" width="12.140625" style="31" customWidth="1"/>
    <col min="4099" max="4099" width="14.42578125" style="31" customWidth="1"/>
    <col min="4100" max="4101" width="12.42578125" style="31" customWidth="1"/>
    <col min="4102" max="4103" width="12" style="31" customWidth="1"/>
    <col min="4104" max="4352" width="9.140625" style="31"/>
    <col min="4353" max="4353" width="16.42578125" style="31" customWidth="1"/>
    <col min="4354" max="4354" width="12.140625" style="31" customWidth="1"/>
    <col min="4355" max="4355" width="14.42578125" style="31" customWidth="1"/>
    <col min="4356" max="4357" width="12.42578125" style="31" customWidth="1"/>
    <col min="4358" max="4359" width="12" style="31" customWidth="1"/>
    <col min="4360" max="4608" width="9.140625" style="31"/>
    <col min="4609" max="4609" width="16.42578125" style="31" customWidth="1"/>
    <col min="4610" max="4610" width="12.140625" style="31" customWidth="1"/>
    <col min="4611" max="4611" width="14.42578125" style="31" customWidth="1"/>
    <col min="4612" max="4613" width="12.42578125" style="31" customWidth="1"/>
    <col min="4614" max="4615" width="12" style="31" customWidth="1"/>
    <col min="4616" max="4864" width="9.140625" style="31"/>
    <col min="4865" max="4865" width="16.42578125" style="31" customWidth="1"/>
    <col min="4866" max="4866" width="12.140625" style="31" customWidth="1"/>
    <col min="4867" max="4867" width="14.42578125" style="31" customWidth="1"/>
    <col min="4868" max="4869" width="12.42578125" style="31" customWidth="1"/>
    <col min="4870" max="4871" width="12" style="31" customWidth="1"/>
    <col min="4872" max="5120" width="9.140625" style="31"/>
    <col min="5121" max="5121" width="16.42578125" style="31" customWidth="1"/>
    <col min="5122" max="5122" width="12.140625" style="31" customWidth="1"/>
    <col min="5123" max="5123" width="14.42578125" style="31" customWidth="1"/>
    <col min="5124" max="5125" width="12.42578125" style="31" customWidth="1"/>
    <col min="5126" max="5127" width="12" style="31" customWidth="1"/>
    <col min="5128" max="5376" width="9.140625" style="31"/>
    <col min="5377" max="5377" width="16.42578125" style="31" customWidth="1"/>
    <col min="5378" max="5378" width="12.140625" style="31" customWidth="1"/>
    <col min="5379" max="5379" width="14.42578125" style="31" customWidth="1"/>
    <col min="5380" max="5381" width="12.42578125" style="31" customWidth="1"/>
    <col min="5382" max="5383" width="12" style="31" customWidth="1"/>
    <col min="5384" max="5632" width="9.140625" style="31"/>
    <col min="5633" max="5633" width="16.42578125" style="31" customWidth="1"/>
    <col min="5634" max="5634" width="12.140625" style="31" customWidth="1"/>
    <col min="5635" max="5635" width="14.42578125" style="31" customWidth="1"/>
    <col min="5636" max="5637" width="12.42578125" style="31" customWidth="1"/>
    <col min="5638" max="5639" width="12" style="31" customWidth="1"/>
    <col min="5640" max="5888" width="9.140625" style="31"/>
    <col min="5889" max="5889" width="16.42578125" style="31" customWidth="1"/>
    <col min="5890" max="5890" width="12.140625" style="31" customWidth="1"/>
    <col min="5891" max="5891" width="14.42578125" style="31" customWidth="1"/>
    <col min="5892" max="5893" width="12.42578125" style="31" customWidth="1"/>
    <col min="5894" max="5895" width="12" style="31" customWidth="1"/>
    <col min="5896" max="6144" width="9.140625" style="31"/>
    <col min="6145" max="6145" width="16.42578125" style="31" customWidth="1"/>
    <col min="6146" max="6146" width="12.140625" style="31" customWidth="1"/>
    <col min="6147" max="6147" width="14.42578125" style="31" customWidth="1"/>
    <col min="6148" max="6149" width="12.42578125" style="31" customWidth="1"/>
    <col min="6150" max="6151" width="12" style="31" customWidth="1"/>
    <col min="6152" max="6400" width="9.140625" style="31"/>
    <col min="6401" max="6401" width="16.42578125" style="31" customWidth="1"/>
    <col min="6402" max="6402" width="12.140625" style="31" customWidth="1"/>
    <col min="6403" max="6403" width="14.42578125" style="31" customWidth="1"/>
    <col min="6404" max="6405" width="12.42578125" style="31" customWidth="1"/>
    <col min="6406" max="6407" width="12" style="31" customWidth="1"/>
    <col min="6408" max="6656" width="9.140625" style="31"/>
    <col min="6657" max="6657" width="16.42578125" style="31" customWidth="1"/>
    <col min="6658" max="6658" width="12.140625" style="31" customWidth="1"/>
    <col min="6659" max="6659" width="14.42578125" style="31" customWidth="1"/>
    <col min="6660" max="6661" width="12.42578125" style="31" customWidth="1"/>
    <col min="6662" max="6663" width="12" style="31" customWidth="1"/>
    <col min="6664" max="6912" width="9.140625" style="31"/>
    <col min="6913" max="6913" width="16.42578125" style="31" customWidth="1"/>
    <col min="6914" max="6914" width="12.140625" style="31" customWidth="1"/>
    <col min="6915" max="6915" width="14.42578125" style="31" customWidth="1"/>
    <col min="6916" max="6917" width="12.42578125" style="31" customWidth="1"/>
    <col min="6918" max="6919" width="12" style="31" customWidth="1"/>
    <col min="6920" max="7168" width="9.140625" style="31"/>
    <col min="7169" max="7169" width="16.42578125" style="31" customWidth="1"/>
    <col min="7170" max="7170" width="12.140625" style="31" customWidth="1"/>
    <col min="7171" max="7171" width="14.42578125" style="31" customWidth="1"/>
    <col min="7172" max="7173" width="12.42578125" style="31" customWidth="1"/>
    <col min="7174" max="7175" width="12" style="31" customWidth="1"/>
    <col min="7176" max="7424" width="9.140625" style="31"/>
    <col min="7425" max="7425" width="16.42578125" style="31" customWidth="1"/>
    <col min="7426" max="7426" width="12.140625" style="31" customWidth="1"/>
    <col min="7427" max="7427" width="14.42578125" style="31" customWidth="1"/>
    <col min="7428" max="7429" width="12.42578125" style="31" customWidth="1"/>
    <col min="7430" max="7431" width="12" style="31" customWidth="1"/>
    <col min="7432" max="7680" width="9.140625" style="31"/>
    <col min="7681" max="7681" width="16.42578125" style="31" customWidth="1"/>
    <col min="7682" max="7682" width="12.140625" style="31" customWidth="1"/>
    <col min="7683" max="7683" width="14.42578125" style="31" customWidth="1"/>
    <col min="7684" max="7685" width="12.42578125" style="31" customWidth="1"/>
    <col min="7686" max="7687" width="12" style="31" customWidth="1"/>
    <col min="7688" max="7936" width="9.140625" style="31"/>
    <col min="7937" max="7937" width="16.42578125" style="31" customWidth="1"/>
    <col min="7938" max="7938" width="12.140625" style="31" customWidth="1"/>
    <col min="7939" max="7939" width="14.42578125" style="31" customWidth="1"/>
    <col min="7940" max="7941" width="12.42578125" style="31" customWidth="1"/>
    <col min="7942" max="7943" width="12" style="31" customWidth="1"/>
    <col min="7944" max="8192" width="9.140625" style="31"/>
    <col min="8193" max="8193" width="16.42578125" style="31" customWidth="1"/>
    <col min="8194" max="8194" width="12.140625" style="31" customWidth="1"/>
    <col min="8195" max="8195" width="14.42578125" style="31" customWidth="1"/>
    <col min="8196" max="8197" width="12.42578125" style="31" customWidth="1"/>
    <col min="8198" max="8199" width="12" style="31" customWidth="1"/>
    <col min="8200" max="8448" width="9.140625" style="31"/>
    <col min="8449" max="8449" width="16.42578125" style="31" customWidth="1"/>
    <col min="8450" max="8450" width="12.140625" style="31" customWidth="1"/>
    <col min="8451" max="8451" width="14.42578125" style="31" customWidth="1"/>
    <col min="8452" max="8453" width="12.42578125" style="31" customWidth="1"/>
    <col min="8454" max="8455" width="12" style="31" customWidth="1"/>
    <col min="8456" max="8704" width="9.140625" style="31"/>
    <col min="8705" max="8705" width="16.42578125" style="31" customWidth="1"/>
    <col min="8706" max="8706" width="12.140625" style="31" customWidth="1"/>
    <col min="8707" max="8707" width="14.42578125" style="31" customWidth="1"/>
    <col min="8708" max="8709" width="12.42578125" style="31" customWidth="1"/>
    <col min="8710" max="8711" width="12" style="31" customWidth="1"/>
    <col min="8712" max="8960" width="9.140625" style="31"/>
    <col min="8961" max="8961" width="16.42578125" style="31" customWidth="1"/>
    <col min="8962" max="8962" width="12.140625" style="31" customWidth="1"/>
    <col min="8963" max="8963" width="14.42578125" style="31" customWidth="1"/>
    <col min="8964" max="8965" width="12.42578125" style="31" customWidth="1"/>
    <col min="8966" max="8967" width="12" style="31" customWidth="1"/>
    <col min="8968" max="9216" width="9.140625" style="31"/>
    <col min="9217" max="9217" width="16.42578125" style="31" customWidth="1"/>
    <col min="9218" max="9218" width="12.140625" style="31" customWidth="1"/>
    <col min="9219" max="9219" width="14.42578125" style="31" customWidth="1"/>
    <col min="9220" max="9221" width="12.42578125" style="31" customWidth="1"/>
    <col min="9222" max="9223" width="12" style="31" customWidth="1"/>
    <col min="9224" max="9472" width="9.140625" style="31"/>
    <col min="9473" max="9473" width="16.42578125" style="31" customWidth="1"/>
    <col min="9474" max="9474" width="12.140625" style="31" customWidth="1"/>
    <col min="9475" max="9475" width="14.42578125" style="31" customWidth="1"/>
    <col min="9476" max="9477" width="12.42578125" style="31" customWidth="1"/>
    <col min="9478" max="9479" width="12" style="31" customWidth="1"/>
    <col min="9480" max="9728" width="9.140625" style="31"/>
    <col min="9729" max="9729" width="16.42578125" style="31" customWidth="1"/>
    <col min="9730" max="9730" width="12.140625" style="31" customWidth="1"/>
    <col min="9731" max="9731" width="14.42578125" style="31" customWidth="1"/>
    <col min="9732" max="9733" width="12.42578125" style="31" customWidth="1"/>
    <col min="9734" max="9735" width="12" style="31" customWidth="1"/>
    <col min="9736" max="9984" width="9.140625" style="31"/>
    <col min="9985" max="9985" width="16.42578125" style="31" customWidth="1"/>
    <col min="9986" max="9986" width="12.140625" style="31" customWidth="1"/>
    <col min="9987" max="9987" width="14.42578125" style="31" customWidth="1"/>
    <col min="9988" max="9989" width="12.42578125" style="31" customWidth="1"/>
    <col min="9990" max="9991" width="12" style="31" customWidth="1"/>
    <col min="9992" max="10240" width="9.140625" style="31"/>
    <col min="10241" max="10241" width="16.42578125" style="31" customWidth="1"/>
    <col min="10242" max="10242" width="12.140625" style="31" customWidth="1"/>
    <col min="10243" max="10243" width="14.42578125" style="31" customWidth="1"/>
    <col min="10244" max="10245" width="12.42578125" style="31" customWidth="1"/>
    <col min="10246" max="10247" width="12" style="31" customWidth="1"/>
    <col min="10248" max="10496" width="9.140625" style="31"/>
    <col min="10497" max="10497" width="16.42578125" style="31" customWidth="1"/>
    <col min="10498" max="10498" width="12.140625" style="31" customWidth="1"/>
    <col min="10499" max="10499" width="14.42578125" style="31" customWidth="1"/>
    <col min="10500" max="10501" width="12.42578125" style="31" customWidth="1"/>
    <col min="10502" max="10503" width="12" style="31" customWidth="1"/>
    <col min="10504" max="10752" width="9.140625" style="31"/>
    <col min="10753" max="10753" width="16.42578125" style="31" customWidth="1"/>
    <col min="10754" max="10754" width="12.140625" style="31" customWidth="1"/>
    <col min="10755" max="10755" width="14.42578125" style="31" customWidth="1"/>
    <col min="10756" max="10757" width="12.42578125" style="31" customWidth="1"/>
    <col min="10758" max="10759" width="12" style="31" customWidth="1"/>
    <col min="10760" max="11008" width="9.140625" style="31"/>
    <col min="11009" max="11009" width="16.42578125" style="31" customWidth="1"/>
    <col min="11010" max="11010" width="12.140625" style="31" customWidth="1"/>
    <col min="11011" max="11011" width="14.42578125" style="31" customWidth="1"/>
    <col min="11012" max="11013" width="12.42578125" style="31" customWidth="1"/>
    <col min="11014" max="11015" width="12" style="31" customWidth="1"/>
    <col min="11016" max="11264" width="9.140625" style="31"/>
    <col min="11265" max="11265" width="16.42578125" style="31" customWidth="1"/>
    <col min="11266" max="11266" width="12.140625" style="31" customWidth="1"/>
    <col min="11267" max="11267" width="14.42578125" style="31" customWidth="1"/>
    <col min="11268" max="11269" width="12.42578125" style="31" customWidth="1"/>
    <col min="11270" max="11271" width="12" style="31" customWidth="1"/>
    <col min="11272" max="11520" width="9.140625" style="31"/>
    <col min="11521" max="11521" width="16.42578125" style="31" customWidth="1"/>
    <col min="11522" max="11522" width="12.140625" style="31" customWidth="1"/>
    <col min="11523" max="11523" width="14.42578125" style="31" customWidth="1"/>
    <col min="11524" max="11525" width="12.42578125" style="31" customWidth="1"/>
    <col min="11526" max="11527" width="12" style="31" customWidth="1"/>
    <col min="11528" max="11776" width="9.140625" style="31"/>
    <col min="11777" max="11777" width="16.42578125" style="31" customWidth="1"/>
    <col min="11778" max="11778" width="12.140625" style="31" customWidth="1"/>
    <col min="11779" max="11779" width="14.42578125" style="31" customWidth="1"/>
    <col min="11780" max="11781" width="12.42578125" style="31" customWidth="1"/>
    <col min="11782" max="11783" width="12" style="31" customWidth="1"/>
    <col min="11784" max="12032" width="9.140625" style="31"/>
    <col min="12033" max="12033" width="16.42578125" style="31" customWidth="1"/>
    <col min="12034" max="12034" width="12.140625" style="31" customWidth="1"/>
    <col min="12035" max="12035" width="14.42578125" style="31" customWidth="1"/>
    <col min="12036" max="12037" width="12.42578125" style="31" customWidth="1"/>
    <col min="12038" max="12039" width="12" style="31" customWidth="1"/>
    <col min="12040" max="12288" width="9.140625" style="31"/>
    <col min="12289" max="12289" width="16.42578125" style="31" customWidth="1"/>
    <col min="12290" max="12290" width="12.140625" style="31" customWidth="1"/>
    <col min="12291" max="12291" width="14.42578125" style="31" customWidth="1"/>
    <col min="12292" max="12293" width="12.42578125" style="31" customWidth="1"/>
    <col min="12294" max="12295" width="12" style="31" customWidth="1"/>
    <col min="12296" max="12544" width="9.140625" style="31"/>
    <col min="12545" max="12545" width="16.42578125" style="31" customWidth="1"/>
    <col min="12546" max="12546" width="12.140625" style="31" customWidth="1"/>
    <col min="12547" max="12547" width="14.42578125" style="31" customWidth="1"/>
    <col min="12548" max="12549" width="12.42578125" style="31" customWidth="1"/>
    <col min="12550" max="12551" width="12" style="31" customWidth="1"/>
    <col min="12552" max="12800" width="9.140625" style="31"/>
    <col min="12801" max="12801" width="16.42578125" style="31" customWidth="1"/>
    <col min="12802" max="12802" width="12.140625" style="31" customWidth="1"/>
    <col min="12803" max="12803" width="14.42578125" style="31" customWidth="1"/>
    <col min="12804" max="12805" width="12.42578125" style="31" customWidth="1"/>
    <col min="12806" max="12807" width="12" style="31" customWidth="1"/>
    <col min="12808" max="13056" width="9.140625" style="31"/>
    <col min="13057" max="13057" width="16.42578125" style="31" customWidth="1"/>
    <col min="13058" max="13058" width="12.140625" style="31" customWidth="1"/>
    <col min="13059" max="13059" width="14.42578125" style="31" customWidth="1"/>
    <col min="13060" max="13061" width="12.42578125" style="31" customWidth="1"/>
    <col min="13062" max="13063" width="12" style="31" customWidth="1"/>
    <col min="13064" max="13312" width="9.140625" style="31"/>
    <col min="13313" max="13313" width="16.42578125" style="31" customWidth="1"/>
    <col min="13314" max="13314" width="12.140625" style="31" customWidth="1"/>
    <col min="13315" max="13315" width="14.42578125" style="31" customWidth="1"/>
    <col min="13316" max="13317" width="12.42578125" style="31" customWidth="1"/>
    <col min="13318" max="13319" width="12" style="31" customWidth="1"/>
    <col min="13320" max="13568" width="9.140625" style="31"/>
    <col min="13569" max="13569" width="16.42578125" style="31" customWidth="1"/>
    <col min="13570" max="13570" width="12.140625" style="31" customWidth="1"/>
    <col min="13571" max="13571" width="14.42578125" style="31" customWidth="1"/>
    <col min="13572" max="13573" width="12.42578125" style="31" customWidth="1"/>
    <col min="13574" max="13575" width="12" style="31" customWidth="1"/>
    <col min="13576" max="13824" width="9.140625" style="31"/>
    <col min="13825" max="13825" width="16.42578125" style="31" customWidth="1"/>
    <col min="13826" max="13826" width="12.140625" style="31" customWidth="1"/>
    <col min="13827" max="13827" width="14.42578125" style="31" customWidth="1"/>
    <col min="13828" max="13829" width="12.42578125" style="31" customWidth="1"/>
    <col min="13830" max="13831" width="12" style="31" customWidth="1"/>
    <col min="13832" max="14080" width="9.140625" style="31"/>
    <col min="14081" max="14081" width="16.42578125" style="31" customWidth="1"/>
    <col min="14082" max="14082" width="12.140625" style="31" customWidth="1"/>
    <col min="14083" max="14083" width="14.42578125" style="31" customWidth="1"/>
    <col min="14084" max="14085" width="12.42578125" style="31" customWidth="1"/>
    <col min="14086" max="14087" width="12" style="31" customWidth="1"/>
    <col min="14088" max="14336" width="9.140625" style="31"/>
    <col min="14337" max="14337" width="16.42578125" style="31" customWidth="1"/>
    <col min="14338" max="14338" width="12.140625" style="31" customWidth="1"/>
    <col min="14339" max="14339" width="14.42578125" style="31" customWidth="1"/>
    <col min="14340" max="14341" width="12.42578125" style="31" customWidth="1"/>
    <col min="14342" max="14343" width="12" style="31" customWidth="1"/>
    <col min="14344" max="14592" width="9.140625" style="31"/>
    <col min="14593" max="14593" width="16.42578125" style="31" customWidth="1"/>
    <col min="14594" max="14594" width="12.140625" style="31" customWidth="1"/>
    <col min="14595" max="14595" width="14.42578125" style="31" customWidth="1"/>
    <col min="14596" max="14597" width="12.42578125" style="31" customWidth="1"/>
    <col min="14598" max="14599" width="12" style="31" customWidth="1"/>
    <col min="14600" max="14848" width="9.140625" style="31"/>
    <col min="14849" max="14849" width="16.42578125" style="31" customWidth="1"/>
    <col min="14850" max="14850" width="12.140625" style="31" customWidth="1"/>
    <col min="14851" max="14851" width="14.42578125" style="31" customWidth="1"/>
    <col min="14852" max="14853" width="12.42578125" style="31" customWidth="1"/>
    <col min="14854" max="14855" width="12" style="31" customWidth="1"/>
    <col min="14856" max="15104" width="9.140625" style="31"/>
    <col min="15105" max="15105" width="16.42578125" style="31" customWidth="1"/>
    <col min="15106" max="15106" width="12.140625" style="31" customWidth="1"/>
    <col min="15107" max="15107" width="14.42578125" style="31" customWidth="1"/>
    <col min="15108" max="15109" width="12.42578125" style="31" customWidth="1"/>
    <col min="15110" max="15111" width="12" style="31" customWidth="1"/>
    <col min="15112" max="15360" width="9.140625" style="31"/>
    <col min="15361" max="15361" width="16.42578125" style="31" customWidth="1"/>
    <col min="15362" max="15362" width="12.140625" style="31" customWidth="1"/>
    <col min="15363" max="15363" width="14.42578125" style="31" customWidth="1"/>
    <col min="15364" max="15365" width="12.42578125" style="31" customWidth="1"/>
    <col min="15366" max="15367" width="12" style="31" customWidth="1"/>
    <col min="15368" max="15616" width="9.140625" style="31"/>
    <col min="15617" max="15617" width="16.42578125" style="31" customWidth="1"/>
    <col min="15618" max="15618" width="12.140625" style="31" customWidth="1"/>
    <col min="15619" max="15619" width="14.42578125" style="31" customWidth="1"/>
    <col min="15620" max="15621" width="12.42578125" style="31" customWidth="1"/>
    <col min="15622" max="15623" width="12" style="31" customWidth="1"/>
    <col min="15624" max="15872" width="9.140625" style="31"/>
    <col min="15873" max="15873" width="16.42578125" style="31" customWidth="1"/>
    <col min="15874" max="15874" width="12.140625" style="31" customWidth="1"/>
    <col min="15875" max="15875" width="14.42578125" style="31" customWidth="1"/>
    <col min="15876" max="15877" width="12.42578125" style="31" customWidth="1"/>
    <col min="15878" max="15879" width="12" style="31" customWidth="1"/>
    <col min="15880" max="16128" width="9.140625" style="31"/>
    <col min="16129" max="16129" width="16.42578125" style="31" customWidth="1"/>
    <col min="16130" max="16130" width="12.140625" style="31" customWidth="1"/>
    <col min="16131" max="16131" width="14.42578125" style="31" customWidth="1"/>
    <col min="16132" max="16133" width="12.42578125" style="31" customWidth="1"/>
    <col min="16134" max="16135" width="12" style="31" customWidth="1"/>
    <col min="16136" max="16384" width="9.140625" style="31"/>
  </cols>
  <sheetData>
    <row r="1" spans="1:8" ht="19.5" customHeight="1">
      <c r="A1" s="552" t="s">
        <v>44</v>
      </c>
      <c r="B1" s="552"/>
      <c r="C1" s="552"/>
      <c r="D1" s="552"/>
      <c r="E1" s="552"/>
      <c r="F1" s="552"/>
      <c r="G1" s="552"/>
    </row>
    <row r="2" spans="1:8">
      <c r="A2" s="31" t="s">
        <v>527</v>
      </c>
    </row>
    <row r="3" spans="1:8">
      <c r="F3" s="32" t="s">
        <v>45</v>
      </c>
    </row>
    <row r="4" spans="1:8" ht="21.75" customHeight="1">
      <c r="A4" s="553" t="s">
        <v>46</v>
      </c>
      <c r="B4" s="553" t="s">
        <v>47</v>
      </c>
      <c r="C4" s="553"/>
      <c r="D4" s="553"/>
      <c r="E4" s="553" t="s">
        <v>528</v>
      </c>
      <c r="F4" s="553"/>
      <c r="G4" s="553"/>
    </row>
    <row r="5" spans="1:8" ht="21.75" customHeight="1">
      <c r="A5" s="554"/>
      <c r="B5" s="343" t="s">
        <v>8</v>
      </c>
      <c r="C5" s="343" t="s">
        <v>9</v>
      </c>
      <c r="D5" s="343" t="s">
        <v>10</v>
      </c>
      <c r="E5" s="343" t="s">
        <v>8</v>
      </c>
      <c r="F5" s="343" t="s">
        <v>9</v>
      </c>
      <c r="G5" s="343" t="s">
        <v>10</v>
      </c>
    </row>
    <row r="6" spans="1:8" s="36" customFormat="1" ht="15.75" customHeight="1">
      <c r="A6" s="226" t="s">
        <v>48</v>
      </c>
      <c r="B6" s="361">
        <v>52770</v>
      </c>
      <c r="C6" s="361">
        <v>50837.901620000004</v>
      </c>
      <c r="D6" s="362">
        <f>(C6/B6)*100</f>
        <v>96.338642448360829</v>
      </c>
      <c r="E6" s="363">
        <v>10290</v>
      </c>
      <c r="F6" s="363">
        <v>10786.37853</v>
      </c>
      <c r="G6" s="362">
        <f t="shared" ref="G6:G22" si="0">(F6/E6)*100</f>
        <v>104.82389241982509</v>
      </c>
      <c r="H6" s="364"/>
    </row>
    <row r="7" spans="1:8" s="36" customFormat="1" ht="15.75" customHeight="1">
      <c r="A7" s="33" t="s">
        <v>49</v>
      </c>
      <c r="B7" s="365">
        <v>47307</v>
      </c>
      <c r="C7" s="365">
        <v>62087.073400000001</v>
      </c>
      <c r="D7" s="35">
        <f t="shared" ref="D7:D22" si="1">(C7/B7)*100</f>
        <v>131.24288879024246</v>
      </c>
      <c r="E7" s="34">
        <v>14826.2</v>
      </c>
      <c r="F7" s="34">
        <v>12534.3325</v>
      </c>
      <c r="G7" s="35">
        <f t="shared" si="0"/>
        <v>84.541774021664352</v>
      </c>
    </row>
    <row r="8" spans="1:8" s="36" customFormat="1" ht="15.75" customHeight="1">
      <c r="A8" s="33" t="s">
        <v>50</v>
      </c>
      <c r="B8" s="365">
        <v>82850</v>
      </c>
      <c r="C8" s="365">
        <v>68833.999060000002</v>
      </c>
      <c r="D8" s="35">
        <f t="shared" si="1"/>
        <v>83.0826784067592</v>
      </c>
      <c r="E8" s="34">
        <v>20077</v>
      </c>
      <c r="F8" s="34">
        <v>9931.9539399999994</v>
      </c>
      <c r="G8" s="35">
        <f t="shared" si="0"/>
        <v>49.46931284554465</v>
      </c>
    </row>
    <row r="9" spans="1:8" s="36" customFormat="1" ht="15.75" customHeight="1">
      <c r="A9" s="33" t="s">
        <v>51</v>
      </c>
      <c r="B9" s="365">
        <v>36280</v>
      </c>
      <c r="C9" s="365">
        <v>33396.42052</v>
      </c>
      <c r="D9" s="35">
        <f t="shared" si="1"/>
        <v>92.051875744211685</v>
      </c>
      <c r="E9" s="34">
        <v>6650</v>
      </c>
      <c r="F9" s="34">
        <v>7006.9395099999992</v>
      </c>
      <c r="G9" s="35">
        <f t="shared" si="0"/>
        <v>105.36751142857142</v>
      </c>
    </row>
    <row r="10" spans="1:8" s="36" customFormat="1" ht="15.75" customHeight="1">
      <c r="A10" s="33" t="s">
        <v>52</v>
      </c>
      <c r="B10" s="365">
        <v>86940</v>
      </c>
      <c r="C10" s="365">
        <v>88841.146800000017</v>
      </c>
      <c r="D10" s="35">
        <f t="shared" si="1"/>
        <v>102.18673429951693</v>
      </c>
      <c r="E10" s="34">
        <v>23360</v>
      </c>
      <c r="F10" s="34">
        <v>27505.982759999999</v>
      </c>
      <c r="G10" s="35">
        <f t="shared" si="0"/>
        <v>117.74821386986301</v>
      </c>
    </row>
    <row r="11" spans="1:8" s="36" customFormat="1" ht="15.75" customHeight="1">
      <c r="A11" s="33" t="s">
        <v>53</v>
      </c>
      <c r="B11" s="365">
        <v>45288</v>
      </c>
      <c r="C11" s="365">
        <v>205276.13978</v>
      </c>
      <c r="D11" s="35">
        <f t="shared" si="1"/>
        <v>453.26828250309131</v>
      </c>
      <c r="E11" s="34">
        <v>9117</v>
      </c>
      <c r="F11" s="34">
        <v>9119.315059999999</v>
      </c>
      <c r="G11" s="35">
        <f t="shared" si="0"/>
        <v>100.02539278271361</v>
      </c>
    </row>
    <row r="12" spans="1:8" s="36" customFormat="1" ht="15.75" customHeight="1">
      <c r="A12" s="33" t="s">
        <v>54</v>
      </c>
      <c r="B12" s="365">
        <v>898530</v>
      </c>
      <c r="C12" s="365">
        <v>734561.25649000006</v>
      </c>
      <c r="D12" s="35">
        <f t="shared" si="1"/>
        <v>81.751444747532091</v>
      </c>
      <c r="E12" s="34">
        <v>175580</v>
      </c>
      <c r="F12" s="34">
        <v>312335.92074000009</v>
      </c>
      <c r="G12" s="35">
        <f t="shared" si="0"/>
        <v>177.88809701560547</v>
      </c>
    </row>
    <row r="13" spans="1:8" s="36" customFormat="1" ht="15.75" customHeight="1">
      <c r="A13" s="33" t="s">
        <v>55</v>
      </c>
      <c r="B13" s="365">
        <v>140539</v>
      </c>
      <c r="C13" s="365">
        <v>72050.756539999988</v>
      </c>
      <c r="D13" s="35">
        <f t="shared" si="1"/>
        <v>51.267446431239719</v>
      </c>
      <c r="E13" s="34">
        <v>27566</v>
      </c>
      <c r="F13" s="34">
        <v>14744.785299999998</v>
      </c>
      <c r="G13" s="35">
        <f t="shared" si="0"/>
        <v>53.489027425088864</v>
      </c>
    </row>
    <row r="14" spans="1:8" s="36" customFormat="1" ht="15.75" customHeight="1">
      <c r="A14" s="33" t="s">
        <v>56</v>
      </c>
      <c r="B14" s="365">
        <v>115679</v>
      </c>
      <c r="C14" s="365">
        <v>101452.06802999999</v>
      </c>
      <c r="D14" s="35">
        <f t="shared" si="1"/>
        <v>87.701370196837786</v>
      </c>
      <c r="E14" s="34">
        <v>30344</v>
      </c>
      <c r="F14" s="34">
        <v>29768.942189999994</v>
      </c>
      <c r="G14" s="35">
        <f t="shared" si="0"/>
        <v>98.104871440812005</v>
      </c>
    </row>
    <row r="15" spans="1:8" s="36" customFormat="1" ht="15.75" customHeight="1">
      <c r="A15" s="33" t="s">
        <v>57</v>
      </c>
      <c r="B15" s="365">
        <v>67350</v>
      </c>
      <c r="C15" s="365">
        <v>55776.438009999998</v>
      </c>
      <c r="D15" s="35">
        <f t="shared" si="1"/>
        <v>82.815795115070529</v>
      </c>
      <c r="E15" s="34">
        <v>16695</v>
      </c>
      <c r="F15" s="34">
        <v>7628.420329999999</v>
      </c>
      <c r="G15" s="35">
        <f t="shared" si="0"/>
        <v>45.692844144953568</v>
      </c>
    </row>
    <row r="16" spans="1:8" s="36" customFormat="1" ht="15.75" customHeight="1">
      <c r="A16" s="33" t="s">
        <v>58</v>
      </c>
      <c r="B16" s="365">
        <v>64394</v>
      </c>
      <c r="C16" s="365">
        <v>86111.138740000009</v>
      </c>
      <c r="D16" s="35">
        <f t="shared" si="1"/>
        <v>133.72540724291085</v>
      </c>
      <c r="E16" s="34">
        <v>9533.5</v>
      </c>
      <c r="F16" s="34">
        <v>12441.027999999998</v>
      </c>
      <c r="G16" s="35">
        <f t="shared" si="0"/>
        <v>130.49801227251271</v>
      </c>
    </row>
    <row r="17" spans="1:7" s="36" customFormat="1" ht="15.75" customHeight="1">
      <c r="A17" s="33" t="s">
        <v>59</v>
      </c>
      <c r="B17" s="365">
        <v>46535</v>
      </c>
      <c r="C17" s="365">
        <v>41559.721399999995</v>
      </c>
      <c r="D17" s="35">
        <f t="shared" si="1"/>
        <v>89.308523476952814</v>
      </c>
      <c r="E17" s="34">
        <v>7615</v>
      </c>
      <c r="F17" s="34">
        <v>2877.9273600000001</v>
      </c>
      <c r="G17" s="35">
        <f t="shared" si="0"/>
        <v>37.792874064346691</v>
      </c>
    </row>
    <row r="18" spans="1:7" s="36" customFormat="1" ht="15.75" customHeight="1">
      <c r="A18" s="33" t="s">
        <v>60</v>
      </c>
      <c r="B18" s="365">
        <v>130203.6</v>
      </c>
      <c r="C18" s="365">
        <v>161129.6838</v>
      </c>
      <c r="D18" s="35">
        <f t="shared" si="1"/>
        <v>123.75209579458632</v>
      </c>
      <c r="E18" s="34">
        <v>21894.799999999999</v>
      </c>
      <c r="F18" s="34">
        <v>45953.664210000003</v>
      </c>
      <c r="G18" s="35">
        <f t="shared" si="0"/>
        <v>209.88391860167712</v>
      </c>
    </row>
    <row r="19" spans="1:7" s="36" customFormat="1" ht="15.75" customHeight="1">
      <c r="A19" s="33" t="s">
        <v>61</v>
      </c>
      <c r="B19" s="365">
        <v>214062</v>
      </c>
      <c r="C19" s="365">
        <v>193003.85748999999</v>
      </c>
      <c r="D19" s="35">
        <f t="shared" si="1"/>
        <v>90.162596579495656</v>
      </c>
      <c r="E19" s="34">
        <v>42672</v>
      </c>
      <c r="F19" s="34">
        <v>47851.389139999999</v>
      </c>
      <c r="G19" s="35">
        <f t="shared" si="0"/>
        <v>112.13767608736407</v>
      </c>
    </row>
    <row r="20" spans="1:7" s="36" customFormat="1" ht="15.75" customHeight="1">
      <c r="A20" s="33" t="s">
        <v>62</v>
      </c>
      <c r="B20" s="365">
        <v>57580</v>
      </c>
      <c r="C20" s="365">
        <v>75420.368210000001</v>
      </c>
      <c r="D20" s="35">
        <f>(C20/B20)*100</f>
        <v>130.98361967697116</v>
      </c>
      <c r="E20" s="34">
        <v>11770</v>
      </c>
      <c r="F20" s="34">
        <v>14084.939129999999</v>
      </c>
      <c r="G20" s="35">
        <f t="shared" si="0"/>
        <v>119.66813194562447</v>
      </c>
    </row>
    <row r="21" spans="1:7" s="36" customFormat="1" ht="15.75" customHeight="1">
      <c r="A21" s="33" t="s">
        <v>63</v>
      </c>
      <c r="B21" s="365">
        <v>1232510</v>
      </c>
      <c r="C21" s="365">
        <v>1277135.6168199999</v>
      </c>
      <c r="D21" s="35">
        <f t="shared" si="1"/>
        <v>103.62071032445984</v>
      </c>
      <c r="E21" s="34">
        <v>343572</v>
      </c>
      <c r="F21" s="34">
        <v>308915.58801999997</v>
      </c>
      <c r="G21" s="35">
        <f t="shared" si="0"/>
        <v>89.912911418858329</v>
      </c>
    </row>
    <row r="22" spans="1:7" s="36" customFormat="1" ht="15.75" customHeight="1" thickBot="1">
      <c r="A22" s="366" t="s">
        <v>64</v>
      </c>
      <c r="B22" s="367">
        <f>SUM(B6:B21)</f>
        <v>3318817.6</v>
      </c>
      <c r="C22" s="367">
        <f>SUM(C6:C21)</f>
        <v>3307473.5867099995</v>
      </c>
      <c r="D22" s="367">
        <f t="shared" si="1"/>
        <v>99.65819111933115</v>
      </c>
      <c r="E22" s="367">
        <f>SUM(E6:E21)</f>
        <v>771562.5</v>
      </c>
      <c r="F22" s="367">
        <f>SUM(F6:F21)</f>
        <v>873487.50671999995</v>
      </c>
      <c r="G22" s="367">
        <f t="shared" si="0"/>
        <v>113.21020743232077</v>
      </c>
    </row>
    <row r="23" spans="1:7" s="36" customFormat="1" ht="14.25" customHeight="1">
      <c r="A23" s="38"/>
      <c r="B23" s="39"/>
      <c r="C23" s="39"/>
      <c r="D23" s="39"/>
      <c r="E23" s="40"/>
      <c r="F23" s="39"/>
      <c r="G23" s="39"/>
    </row>
    <row r="24" spans="1:7" s="36" customFormat="1" ht="14.25" customHeight="1">
      <c r="A24" s="38"/>
      <c r="B24" s="39"/>
      <c r="C24" s="39"/>
      <c r="D24" s="39"/>
      <c r="E24" s="40"/>
      <c r="F24" s="39"/>
      <c r="G24" s="39"/>
    </row>
    <row r="25" spans="1:7" s="36" customFormat="1" ht="14.25" customHeight="1">
      <c r="A25" s="38"/>
      <c r="B25" s="39"/>
      <c r="C25" s="39"/>
      <c r="D25" s="39"/>
      <c r="E25" s="40"/>
      <c r="F25" s="39"/>
      <c r="G25" s="39"/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23:G42"/>
  <sheetViews>
    <sheetView topLeftCell="A19" workbookViewId="0">
      <selection activeCell="H24" sqref="H24"/>
    </sheetView>
  </sheetViews>
  <sheetFormatPr defaultRowHeight="14.25"/>
  <cols>
    <col min="1" max="1" width="3.85546875" style="203" customWidth="1"/>
    <col min="2" max="2" width="32.7109375" style="203" customWidth="1"/>
    <col min="3" max="3" width="9.85546875" style="203" customWidth="1"/>
    <col min="4" max="4" width="11.28515625" style="203" customWidth="1"/>
    <col min="5" max="5" width="11.140625" style="203" customWidth="1"/>
    <col min="6" max="6" width="10.7109375" style="203" customWidth="1"/>
    <col min="7" max="7" width="11.140625" style="203" customWidth="1"/>
    <col min="8" max="16384" width="9.140625" style="203"/>
  </cols>
  <sheetData>
    <row r="23" spans="1:7">
      <c r="A23" s="713" t="s">
        <v>283</v>
      </c>
      <c r="B23" s="713"/>
      <c r="C23" s="713"/>
      <c r="D23" s="713"/>
      <c r="E23" s="713"/>
      <c r="F23" s="713"/>
      <c r="G23" s="713"/>
    </row>
    <row r="24" spans="1:7">
      <c r="A24" s="204"/>
      <c r="B24" s="204"/>
      <c r="C24" s="714"/>
      <c r="D24" s="714"/>
      <c r="E24" s="204"/>
      <c r="F24" s="715" t="s">
        <v>448</v>
      </c>
      <c r="G24" s="715"/>
    </row>
    <row r="25" spans="1:7" ht="21.75" customHeight="1">
      <c r="A25" s="716"/>
      <c r="B25" s="716"/>
      <c r="C25" s="716" t="s">
        <v>449</v>
      </c>
      <c r="D25" s="717" t="s">
        <v>450</v>
      </c>
      <c r="E25" s="717"/>
      <c r="F25" s="717"/>
      <c r="G25" s="716" t="s">
        <v>451</v>
      </c>
    </row>
    <row r="26" spans="1:7">
      <c r="A26" s="716"/>
      <c r="B26" s="716"/>
      <c r="C26" s="716"/>
      <c r="D26" s="208" t="s">
        <v>284</v>
      </c>
      <c r="E26" s="206" t="s">
        <v>285</v>
      </c>
      <c r="F26" s="208" t="s">
        <v>286</v>
      </c>
      <c r="G26" s="716"/>
    </row>
    <row r="27" spans="1:7">
      <c r="A27" s="209" t="s">
        <v>287</v>
      </c>
      <c r="B27" s="209"/>
      <c r="C27" s="117">
        <f>C29+C30+C31+C32+C33</f>
        <v>12473.3</v>
      </c>
      <c r="D27" s="117">
        <f t="shared" ref="D27" si="0">D29+D30+D31+D32+D33</f>
        <v>4451.7999999999993</v>
      </c>
      <c r="E27" s="117">
        <f>E29+E30+E31+E32+E33</f>
        <v>12704.3</v>
      </c>
      <c r="F27" s="210">
        <f t="shared" ref="F27:F40" si="1">E27/D27*100</f>
        <v>285.37445527651738</v>
      </c>
      <c r="G27" s="210">
        <f t="shared" ref="G27:G40" si="2">E27/C27*100</f>
        <v>101.85195577754082</v>
      </c>
    </row>
    <row r="28" spans="1:7">
      <c r="A28" s="209" t="s">
        <v>288</v>
      </c>
      <c r="B28" s="209"/>
      <c r="C28" s="209"/>
      <c r="D28" s="209"/>
      <c r="E28" s="209"/>
      <c r="F28" s="210"/>
      <c r="G28" s="210"/>
    </row>
    <row r="29" spans="1:7">
      <c r="A29" s="211"/>
      <c r="B29" s="211" t="s">
        <v>289</v>
      </c>
      <c r="C29" s="212">
        <v>10355.9</v>
      </c>
      <c r="D29" s="212">
        <v>2621.3000000000002</v>
      </c>
      <c r="E29" s="212">
        <v>10363.1</v>
      </c>
      <c r="F29" s="210">
        <f>E29/D29*100</f>
        <v>395.34200587494752</v>
      </c>
      <c r="G29" s="210">
        <f>E29/C29*100</f>
        <v>100.06952558444947</v>
      </c>
    </row>
    <row r="30" spans="1:7">
      <c r="A30" s="211"/>
      <c r="B30" s="211" t="s">
        <v>290</v>
      </c>
      <c r="C30" s="212">
        <v>464.4</v>
      </c>
      <c r="D30" s="212">
        <v>301.60000000000002</v>
      </c>
      <c r="E30" s="212">
        <v>631.79999999999995</v>
      </c>
      <c r="F30" s="210">
        <f t="shared" si="1"/>
        <v>209.48275862068962</v>
      </c>
      <c r="G30" s="210">
        <f t="shared" si="2"/>
        <v>136.04651162790697</v>
      </c>
    </row>
    <row r="31" spans="1:7">
      <c r="A31" s="211"/>
      <c r="B31" s="211" t="s">
        <v>291</v>
      </c>
      <c r="C31" s="212">
        <v>1185.3</v>
      </c>
      <c r="D31" s="212">
        <v>1239.8</v>
      </c>
      <c r="E31" s="212">
        <v>1320.3</v>
      </c>
      <c r="F31" s="210">
        <f t="shared" si="1"/>
        <v>106.49298273915149</v>
      </c>
      <c r="G31" s="210">
        <f t="shared" si="2"/>
        <v>111.38952164009113</v>
      </c>
    </row>
    <row r="32" spans="1:7">
      <c r="A32" s="211"/>
      <c r="B32" s="211" t="s">
        <v>292</v>
      </c>
      <c r="C32" s="212">
        <v>274.5</v>
      </c>
      <c r="D32" s="212">
        <v>227.4</v>
      </c>
      <c r="E32" s="212">
        <v>306.7</v>
      </c>
      <c r="F32" s="210">
        <f t="shared" si="1"/>
        <v>134.87247141600702</v>
      </c>
      <c r="G32" s="210">
        <f t="shared" si="2"/>
        <v>111.73041894353368</v>
      </c>
    </row>
    <row r="33" spans="1:7">
      <c r="A33" s="211"/>
      <c r="B33" s="211" t="s">
        <v>293</v>
      </c>
      <c r="C33" s="212">
        <v>193.2</v>
      </c>
      <c r="D33" s="212">
        <v>61.7</v>
      </c>
      <c r="E33" s="212">
        <v>82.4</v>
      </c>
      <c r="F33" s="210">
        <f t="shared" si="1"/>
        <v>133.54943273905997</v>
      </c>
      <c r="G33" s="210">
        <f t="shared" si="2"/>
        <v>42.65010351966874</v>
      </c>
    </row>
    <row r="34" spans="1:7">
      <c r="A34" s="211" t="s">
        <v>294</v>
      </c>
      <c r="B34" s="211"/>
      <c r="C34" s="212">
        <f>C36+C37+C38+C39+C40</f>
        <v>11546.4</v>
      </c>
      <c r="D34" s="212">
        <f t="shared" ref="D34" si="3">D36+D37+D38+D39+D40</f>
        <v>13018.1</v>
      </c>
      <c r="E34" s="212">
        <f>E36+E37+E38+E39+E40</f>
        <v>12775.5</v>
      </c>
      <c r="F34" s="210">
        <f t="shared" si="1"/>
        <v>98.13644080165308</v>
      </c>
      <c r="G34" s="210">
        <f t="shared" si="2"/>
        <v>110.64487632508835</v>
      </c>
    </row>
    <row r="35" spans="1:7">
      <c r="A35" s="211" t="s">
        <v>288</v>
      </c>
      <c r="B35" s="211"/>
      <c r="C35" s="211"/>
      <c r="D35" s="211"/>
      <c r="E35" s="211"/>
      <c r="F35" s="210"/>
      <c r="G35" s="210"/>
    </row>
    <row r="36" spans="1:7">
      <c r="A36" s="209"/>
      <c r="B36" s="209" t="s">
        <v>289</v>
      </c>
      <c r="C36" s="117">
        <v>9630.7999999999993</v>
      </c>
      <c r="D36" s="117">
        <v>10936.5</v>
      </c>
      <c r="E36" s="117">
        <v>10434.5</v>
      </c>
      <c r="F36" s="210">
        <f t="shared" si="1"/>
        <v>95.409866044895537</v>
      </c>
      <c r="G36" s="210">
        <f t="shared" si="2"/>
        <v>108.3451011338622</v>
      </c>
    </row>
    <row r="37" spans="1:7">
      <c r="A37" s="209"/>
      <c r="B37" s="209" t="s">
        <v>290</v>
      </c>
      <c r="C37" s="117">
        <v>479</v>
      </c>
      <c r="D37" s="117">
        <v>614.1</v>
      </c>
      <c r="E37" s="117">
        <v>631.6</v>
      </c>
      <c r="F37" s="210">
        <f t="shared" si="1"/>
        <v>102.84969874613255</v>
      </c>
      <c r="G37" s="210">
        <f t="shared" si="2"/>
        <v>131.8580375782881</v>
      </c>
    </row>
    <row r="38" spans="1:7">
      <c r="A38" s="209"/>
      <c r="B38" s="209" t="s">
        <v>291</v>
      </c>
      <c r="C38" s="117">
        <v>1057.5</v>
      </c>
      <c r="D38" s="117">
        <v>1270.5</v>
      </c>
      <c r="E38" s="117">
        <v>1320</v>
      </c>
      <c r="F38" s="210">
        <f t="shared" si="1"/>
        <v>103.89610389610388</v>
      </c>
      <c r="G38" s="210">
        <f t="shared" si="2"/>
        <v>124.822695035461</v>
      </c>
    </row>
    <row r="39" spans="1:7">
      <c r="A39" s="209"/>
      <c r="B39" s="209" t="s">
        <v>292</v>
      </c>
      <c r="C39" s="117">
        <v>211</v>
      </c>
      <c r="D39" s="117">
        <v>95.1</v>
      </c>
      <c r="E39" s="117">
        <v>306.8</v>
      </c>
      <c r="F39" s="210">
        <f t="shared" si="1"/>
        <v>322.60778128286017</v>
      </c>
      <c r="G39" s="210">
        <f t="shared" si="2"/>
        <v>145.40284360189574</v>
      </c>
    </row>
    <row r="40" spans="1:7">
      <c r="A40" s="213"/>
      <c r="B40" s="213" t="s">
        <v>293</v>
      </c>
      <c r="C40" s="125">
        <v>168.1</v>
      </c>
      <c r="D40" s="125">
        <v>101.9</v>
      </c>
      <c r="E40" s="125">
        <v>82.6</v>
      </c>
      <c r="F40" s="125">
        <f t="shared" si="1"/>
        <v>81.059862610402348</v>
      </c>
      <c r="G40" s="125">
        <f t="shared" si="2"/>
        <v>49.137418203450331</v>
      </c>
    </row>
    <row r="41" spans="1:7">
      <c r="A41" s="214"/>
      <c r="B41" s="214"/>
      <c r="C41" s="214"/>
      <c r="D41" s="214"/>
      <c r="E41" s="214"/>
      <c r="F41" s="214"/>
      <c r="G41" s="214"/>
    </row>
    <row r="42" spans="1:7">
      <c r="A42" s="203" t="s">
        <v>295</v>
      </c>
    </row>
  </sheetData>
  <mergeCells count="7">
    <mergeCell ref="A23:G23"/>
    <mergeCell ref="C24:D24"/>
    <mergeCell ref="F24:G24"/>
    <mergeCell ref="A25:B26"/>
    <mergeCell ref="C25:C26"/>
    <mergeCell ref="D25:F25"/>
    <mergeCell ref="G25:G2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34:I48"/>
  <sheetViews>
    <sheetView topLeftCell="A34" workbookViewId="0">
      <selection activeCell="G29" sqref="G29"/>
    </sheetView>
  </sheetViews>
  <sheetFormatPr defaultRowHeight="12.75"/>
  <cols>
    <col min="1" max="1" width="10.28515625" style="271" customWidth="1"/>
    <col min="2" max="2" width="30.7109375" style="271" customWidth="1"/>
    <col min="3" max="3" width="12" style="271" customWidth="1"/>
    <col min="4" max="5" width="11" style="271" customWidth="1"/>
    <col min="6" max="6" width="10.7109375" style="271" customWidth="1"/>
    <col min="7" max="16384" width="9.140625" style="271"/>
  </cols>
  <sheetData>
    <row r="34" spans="1:9" ht="51" customHeight="1">
      <c r="A34" s="718" t="s">
        <v>452</v>
      </c>
      <c r="B34" s="718"/>
      <c r="C34" s="718"/>
      <c r="D34" s="718"/>
      <c r="E34" s="718"/>
      <c r="F34" s="718"/>
    </row>
    <row r="35" spans="1:9" ht="17.25" customHeight="1">
      <c r="A35" s="719"/>
      <c r="B35" s="719"/>
      <c r="C35" s="719"/>
      <c r="D35" s="719"/>
      <c r="E35" s="205"/>
      <c r="F35" s="214" t="s">
        <v>448</v>
      </c>
      <c r="G35" s="214"/>
      <c r="H35" s="214"/>
      <c r="I35" s="214"/>
    </row>
    <row r="36" spans="1:9" ht="43.5" customHeight="1">
      <c r="A36" s="720" t="s">
        <v>453</v>
      </c>
      <c r="B36" s="721"/>
      <c r="C36" s="206" t="s">
        <v>454</v>
      </c>
      <c r="D36" s="206" t="s">
        <v>455</v>
      </c>
      <c r="E36" s="207" t="s">
        <v>456</v>
      </c>
      <c r="F36" s="206" t="s">
        <v>457</v>
      </c>
    </row>
    <row r="37" spans="1:9" ht="17.25" customHeight="1">
      <c r="A37" s="272" t="s">
        <v>458</v>
      </c>
      <c r="B37" s="272"/>
      <c r="C37" s="272">
        <f>C39+C40+C41</f>
        <v>8438</v>
      </c>
      <c r="D37" s="272">
        <f>D39+D40+D41</f>
        <v>8910</v>
      </c>
      <c r="E37" s="272">
        <f>E39+E40+E41</f>
        <v>9394</v>
      </c>
      <c r="F37" s="273">
        <f>E37/D37*100</f>
        <v>105.43209876543209</v>
      </c>
    </row>
    <row r="38" spans="1:9" ht="17.25" customHeight="1">
      <c r="A38" s="274" t="s">
        <v>459</v>
      </c>
      <c r="B38" s="274"/>
      <c r="C38" s="274"/>
      <c r="D38" s="274"/>
      <c r="E38" s="274"/>
    </row>
    <row r="39" spans="1:9" ht="17.25" customHeight="1">
      <c r="A39" s="272"/>
      <c r="B39" s="272" t="s">
        <v>460</v>
      </c>
      <c r="C39" s="272">
        <v>1923</v>
      </c>
      <c r="D39" s="272">
        <v>1910</v>
      </c>
      <c r="E39" s="272">
        <v>2020</v>
      </c>
      <c r="F39" s="273">
        <f t="shared" ref="F39:F42" si="0">E39/D39*100</f>
        <v>105.75916230366491</v>
      </c>
    </row>
    <row r="40" spans="1:9" ht="17.25" customHeight="1">
      <c r="A40" s="272"/>
      <c r="B40" s="272" t="s">
        <v>461</v>
      </c>
      <c r="C40" s="272">
        <v>3721</v>
      </c>
      <c r="D40" s="272">
        <v>3704</v>
      </c>
      <c r="E40" s="272">
        <v>3722</v>
      </c>
      <c r="F40" s="273">
        <f t="shared" si="0"/>
        <v>100.48596112311014</v>
      </c>
    </row>
    <row r="41" spans="1:9" ht="17.25" customHeight="1">
      <c r="A41" s="272"/>
      <c r="B41" s="272" t="s">
        <v>462</v>
      </c>
      <c r="C41" s="272">
        <v>2794</v>
      </c>
      <c r="D41" s="272">
        <v>3296</v>
      </c>
      <c r="E41" s="272">
        <v>3652</v>
      </c>
      <c r="F41" s="273">
        <f t="shared" si="0"/>
        <v>110.8009708737864</v>
      </c>
    </row>
    <row r="42" spans="1:9" ht="17.25" customHeight="1">
      <c r="A42" s="272" t="s">
        <v>463</v>
      </c>
      <c r="B42" s="272"/>
      <c r="C42" s="275">
        <f>SUM(C44:C47)</f>
        <v>8353.6</v>
      </c>
      <c r="D42" s="275">
        <f>SUM(D44:D47)</f>
        <v>9677.3000000000011</v>
      </c>
      <c r="E42" s="275">
        <f>SUM(E44:E47)</f>
        <v>10143</v>
      </c>
      <c r="F42" s="273">
        <f t="shared" si="0"/>
        <v>104.8122926849431</v>
      </c>
    </row>
    <row r="43" spans="1:9" ht="17.25" customHeight="1">
      <c r="A43" s="274" t="s">
        <v>459</v>
      </c>
      <c r="B43" s="274"/>
      <c r="C43" s="274"/>
      <c r="D43" s="274"/>
      <c r="E43" s="274"/>
    </row>
    <row r="44" spans="1:9" ht="17.25" customHeight="1">
      <c r="A44" s="272"/>
      <c r="B44" s="272" t="s">
        <v>464</v>
      </c>
      <c r="C44" s="272">
        <v>6627.4</v>
      </c>
      <c r="D44" s="275">
        <v>7766.1</v>
      </c>
      <c r="E44" s="275">
        <v>8265.1</v>
      </c>
      <c r="F44" s="273">
        <f t="shared" ref="F44:F47" si="1">E44/D44*100</f>
        <v>106.42536150706275</v>
      </c>
    </row>
    <row r="45" spans="1:9" ht="17.25" customHeight="1">
      <c r="A45" s="272"/>
      <c r="B45" s="276" t="s">
        <v>465</v>
      </c>
      <c r="C45" s="277">
        <v>1226.0999999999999</v>
      </c>
      <c r="D45" s="278">
        <v>1360.6</v>
      </c>
      <c r="E45" s="278">
        <v>1292</v>
      </c>
      <c r="F45" s="273">
        <f t="shared" si="1"/>
        <v>94.958106717624574</v>
      </c>
    </row>
    <row r="46" spans="1:9" ht="17.25" customHeight="1">
      <c r="A46" s="272"/>
      <c r="B46" s="272" t="s">
        <v>466</v>
      </c>
      <c r="C46" s="275">
        <v>260.39999999999998</v>
      </c>
      <c r="D46" s="275">
        <v>281.5</v>
      </c>
      <c r="E46" s="275">
        <v>301.89999999999998</v>
      </c>
      <c r="F46" s="279">
        <f t="shared" si="1"/>
        <v>107.24689165186501</v>
      </c>
    </row>
    <row r="47" spans="1:9" ht="17.25" customHeight="1">
      <c r="A47" s="280"/>
      <c r="B47" s="280" t="s">
        <v>467</v>
      </c>
      <c r="C47" s="280">
        <v>239.7</v>
      </c>
      <c r="D47" s="281">
        <v>269.10000000000002</v>
      </c>
      <c r="E47" s="281">
        <v>284</v>
      </c>
      <c r="F47" s="282">
        <f t="shared" si="1"/>
        <v>105.53697510219249</v>
      </c>
    </row>
    <row r="48" spans="1:9" ht="18.75" customHeight="1"/>
  </sheetData>
  <mergeCells count="3">
    <mergeCell ref="A34:F34"/>
    <mergeCell ref="A35:D35"/>
    <mergeCell ref="A36:B3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A57"/>
  <sheetViews>
    <sheetView topLeftCell="A4" workbookViewId="0">
      <selection activeCell="H11" sqref="H11"/>
    </sheetView>
  </sheetViews>
  <sheetFormatPr defaultRowHeight="10.5"/>
  <cols>
    <col min="1" max="1" width="11.28515625" style="2" customWidth="1"/>
    <col min="2" max="2" width="5.85546875" style="5" customWidth="1"/>
    <col min="3" max="3" width="6.140625" style="5" customWidth="1"/>
    <col min="4" max="4" width="7" style="373" customWidth="1"/>
    <col min="5" max="5" width="6" style="5" customWidth="1"/>
    <col min="6" max="6" width="6.140625" style="5" customWidth="1"/>
    <col min="7" max="7" width="6.28515625" style="5" customWidth="1"/>
    <col min="8" max="8" width="4.140625" style="5" customWidth="1"/>
    <col min="9" max="10" width="5.140625" style="5" customWidth="1"/>
    <col min="11" max="11" width="6.140625" style="5" customWidth="1"/>
    <col min="12" max="12" width="6" style="5" customWidth="1"/>
    <col min="13" max="13" width="5" style="5" customWidth="1"/>
    <col min="14" max="14" width="3" style="5" customWidth="1"/>
    <col min="15" max="15" width="3.42578125" style="5" customWidth="1"/>
    <col min="16" max="16" width="4.28515625" style="5" customWidth="1"/>
    <col min="17" max="17" width="5" style="5" customWidth="1"/>
    <col min="18" max="18" width="5" style="2" customWidth="1"/>
    <col min="19" max="19" width="5.42578125" style="2" customWidth="1"/>
    <col min="20" max="20" width="5" style="2" customWidth="1"/>
    <col min="21" max="21" width="9.140625" style="2" customWidth="1"/>
    <col min="22" max="256" width="9.140625" style="2"/>
    <col min="257" max="257" width="11.28515625" style="2" customWidth="1"/>
    <col min="258" max="258" width="5.85546875" style="2" customWidth="1"/>
    <col min="259" max="259" width="6.140625" style="2" customWidth="1"/>
    <col min="260" max="260" width="7" style="2" customWidth="1"/>
    <col min="261" max="261" width="6" style="2" customWidth="1"/>
    <col min="262" max="262" width="6.140625" style="2" customWidth="1"/>
    <col min="263" max="263" width="6.28515625" style="2" customWidth="1"/>
    <col min="264" max="264" width="4.140625" style="2" customWidth="1"/>
    <col min="265" max="266" width="5.140625" style="2" customWidth="1"/>
    <col min="267" max="267" width="6.140625" style="2" customWidth="1"/>
    <col min="268" max="268" width="6" style="2" customWidth="1"/>
    <col min="269" max="269" width="5" style="2" customWidth="1"/>
    <col min="270" max="270" width="3" style="2" customWidth="1"/>
    <col min="271" max="271" width="3.42578125" style="2" customWidth="1"/>
    <col min="272" max="272" width="4.28515625" style="2" customWidth="1"/>
    <col min="273" max="274" width="5" style="2" customWidth="1"/>
    <col min="275" max="275" width="5.42578125" style="2" customWidth="1"/>
    <col min="276" max="276" width="5" style="2" customWidth="1"/>
    <col min="277" max="277" width="9.140625" style="2" customWidth="1"/>
    <col min="278" max="512" width="9.140625" style="2"/>
    <col min="513" max="513" width="11.28515625" style="2" customWidth="1"/>
    <col min="514" max="514" width="5.85546875" style="2" customWidth="1"/>
    <col min="515" max="515" width="6.140625" style="2" customWidth="1"/>
    <col min="516" max="516" width="7" style="2" customWidth="1"/>
    <col min="517" max="517" width="6" style="2" customWidth="1"/>
    <col min="518" max="518" width="6.140625" style="2" customWidth="1"/>
    <col min="519" max="519" width="6.28515625" style="2" customWidth="1"/>
    <col min="520" max="520" width="4.140625" style="2" customWidth="1"/>
    <col min="521" max="522" width="5.140625" style="2" customWidth="1"/>
    <col min="523" max="523" width="6.140625" style="2" customWidth="1"/>
    <col min="524" max="524" width="6" style="2" customWidth="1"/>
    <col min="525" max="525" width="5" style="2" customWidth="1"/>
    <col min="526" max="526" width="3" style="2" customWidth="1"/>
    <col min="527" max="527" width="3.42578125" style="2" customWidth="1"/>
    <col min="528" max="528" width="4.28515625" style="2" customWidth="1"/>
    <col min="529" max="530" width="5" style="2" customWidth="1"/>
    <col min="531" max="531" width="5.42578125" style="2" customWidth="1"/>
    <col min="532" max="532" width="5" style="2" customWidth="1"/>
    <col min="533" max="533" width="9.140625" style="2" customWidth="1"/>
    <col min="534" max="768" width="9.140625" style="2"/>
    <col min="769" max="769" width="11.28515625" style="2" customWidth="1"/>
    <col min="770" max="770" width="5.85546875" style="2" customWidth="1"/>
    <col min="771" max="771" width="6.140625" style="2" customWidth="1"/>
    <col min="772" max="772" width="7" style="2" customWidth="1"/>
    <col min="773" max="773" width="6" style="2" customWidth="1"/>
    <col min="774" max="774" width="6.140625" style="2" customWidth="1"/>
    <col min="775" max="775" width="6.28515625" style="2" customWidth="1"/>
    <col min="776" max="776" width="4.140625" style="2" customWidth="1"/>
    <col min="777" max="778" width="5.140625" style="2" customWidth="1"/>
    <col min="779" max="779" width="6.140625" style="2" customWidth="1"/>
    <col min="780" max="780" width="6" style="2" customWidth="1"/>
    <col min="781" max="781" width="5" style="2" customWidth="1"/>
    <col min="782" max="782" width="3" style="2" customWidth="1"/>
    <col min="783" max="783" width="3.42578125" style="2" customWidth="1"/>
    <col min="784" max="784" width="4.28515625" style="2" customWidth="1"/>
    <col min="785" max="786" width="5" style="2" customWidth="1"/>
    <col min="787" max="787" width="5.42578125" style="2" customWidth="1"/>
    <col min="788" max="788" width="5" style="2" customWidth="1"/>
    <col min="789" max="789" width="9.140625" style="2" customWidth="1"/>
    <col min="790" max="1024" width="9.140625" style="2"/>
    <col min="1025" max="1025" width="11.28515625" style="2" customWidth="1"/>
    <col min="1026" max="1026" width="5.85546875" style="2" customWidth="1"/>
    <col min="1027" max="1027" width="6.140625" style="2" customWidth="1"/>
    <col min="1028" max="1028" width="7" style="2" customWidth="1"/>
    <col min="1029" max="1029" width="6" style="2" customWidth="1"/>
    <col min="1030" max="1030" width="6.140625" style="2" customWidth="1"/>
    <col min="1031" max="1031" width="6.28515625" style="2" customWidth="1"/>
    <col min="1032" max="1032" width="4.140625" style="2" customWidth="1"/>
    <col min="1033" max="1034" width="5.140625" style="2" customWidth="1"/>
    <col min="1035" max="1035" width="6.140625" style="2" customWidth="1"/>
    <col min="1036" max="1036" width="6" style="2" customWidth="1"/>
    <col min="1037" max="1037" width="5" style="2" customWidth="1"/>
    <col min="1038" max="1038" width="3" style="2" customWidth="1"/>
    <col min="1039" max="1039" width="3.42578125" style="2" customWidth="1"/>
    <col min="1040" max="1040" width="4.28515625" style="2" customWidth="1"/>
    <col min="1041" max="1042" width="5" style="2" customWidth="1"/>
    <col min="1043" max="1043" width="5.42578125" style="2" customWidth="1"/>
    <col min="1044" max="1044" width="5" style="2" customWidth="1"/>
    <col min="1045" max="1045" width="9.140625" style="2" customWidth="1"/>
    <col min="1046" max="1280" width="9.140625" style="2"/>
    <col min="1281" max="1281" width="11.28515625" style="2" customWidth="1"/>
    <col min="1282" max="1282" width="5.85546875" style="2" customWidth="1"/>
    <col min="1283" max="1283" width="6.140625" style="2" customWidth="1"/>
    <col min="1284" max="1284" width="7" style="2" customWidth="1"/>
    <col min="1285" max="1285" width="6" style="2" customWidth="1"/>
    <col min="1286" max="1286" width="6.140625" style="2" customWidth="1"/>
    <col min="1287" max="1287" width="6.28515625" style="2" customWidth="1"/>
    <col min="1288" max="1288" width="4.140625" style="2" customWidth="1"/>
    <col min="1289" max="1290" width="5.140625" style="2" customWidth="1"/>
    <col min="1291" max="1291" width="6.140625" style="2" customWidth="1"/>
    <col min="1292" max="1292" width="6" style="2" customWidth="1"/>
    <col min="1293" max="1293" width="5" style="2" customWidth="1"/>
    <col min="1294" max="1294" width="3" style="2" customWidth="1"/>
    <col min="1295" max="1295" width="3.42578125" style="2" customWidth="1"/>
    <col min="1296" max="1296" width="4.28515625" style="2" customWidth="1"/>
    <col min="1297" max="1298" width="5" style="2" customWidth="1"/>
    <col min="1299" max="1299" width="5.42578125" style="2" customWidth="1"/>
    <col min="1300" max="1300" width="5" style="2" customWidth="1"/>
    <col min="1301" max="1301" width="9.140625" style="2" customWidth="1"/>
    <col min="1302" max="1536" width="9.140625" style="2"/>
    <col min="1537" max="1537" width="11.28515625" style="2" customWidth="1"/>
    <col min="1538" max="1538" width="5.85546875" style="2" customWidth="1"/>
    <col min="1539" max="1539" width="6.140625" style="2" customWidth="1"/>
    <col min="1540" max="1540" width="7" style="2" customWidth="1"/>
    <col min="1541" max="1541" width="6" style="2" customWidth="1"/>
    <col min="1542" max="1542" width="6.140625" style="2" customWidth="1"/>
    <col min="1543" max="1543" width="6.28515625" style="2" customWidth="1"/>
    <col min="1544" max="1544" width="4.140625" style="2" customWidth="1"/>
    <col min="1545" max="1546" width="5.140625" style="2" customWidth="1"/>
    <col min="1547" max="1547" width="6.140625" style="2" customWidth="1"/>
    <col min="1548" max="1548" width="6" style="2" customWidth="1"/>
    <col min="1549" max="1549" width="5" style="2" customWidth="1"/>
    <col min="1550" max="1550" width="3" style="2" customWidth="1"/>
    <col min="1551" max="1551" width="3.42578125" style="2" customWidth="1"/>
    <col min="1552" max="1552" width="4.28515625" style="2" customWidth="1"/>
    <col min="1553" max="1554" width="5" style="2" customWidth="1"/>
    <col min="1555" max="1555" width="5.42578125" style="2" customWidth="1"/>
    <col min="1556" max="1556" width="5" style="2" customWidth="1"/>
    <col min="1557" max="1557" width="9.140625" style="2" customWidth="1"/>
    <col min="1558" max="1792" width="9.140625" style="2"/>
    <col min="1793" max="1793" width="11.28515625" style="2" customWidth="1"/>
    <col min="1794" max="1794" width="5.85546875" style="2" customWidth="1"/>
    <col min="1795" max="1795" width="6.140625" style="2" customWidth="1"/>
    <col min="1796" max="1796" width="7" style="2" customWidth="1"/>
    <col min="1797" max="1797" width="6" style="2" customWidth="1"/>
    <col min="1798" max="1798" width="6.140625" style="2" customWidth="1"/>
    <col min="1799" max="1799" width="6.28515625" style="2" customWidth="1"/>
    <col min="1800" max="1800" width="4.140625" style="2" customWidth="1"/>
    <col min="1801" max="1802" width="5.140625" style="2" customWidth="1"/>
    <col min="1803" max="1803" width="6.140625" style="2" customWidth="1"/>
    <col min="1804" max="1804" width="6" style="2" customWidth="1"/>
    <col min="1805" max="1805" width="5" style="2" customWidth="1"/>
    <col min="1806" max="1806" width="3" style="2" customWidth="1"/>
    <col min="1807" max="1807" width="3.42578125" style="2" customWidth="1"/>
    <col min="1808" max="1808" width="4.28515625" style="2" customWidth="1"/>
    <col min="1809" max="1810" width="5" style="2" customWidth="1"/>
    <col min="1811" max="1811" width="5.42578125" style="2" customWidth="1"/>
    <col min="1812" max="1812" width="5" style="2" customWidth="1"/>
    <col min="1813" max="1813" width="9.140625" style="2" customWidth="1"/>
    <col min="1814" max="2048" width="9.140625" style="2"/>
    <col min="2049" max="2049" width="11.28515625" style="2" customWidth="1"/>
    <col min="2050" max="2050" width="5.85546875" style="2" customWidth="1"/>
    <col min="2051" max="2051" width="6.140625" style="2" customWidth="1"/>
    <col min="2052" max="2052" width="7" style="2" customWidth="1"/>
    <col min="2053" max="2053" width="6" style="2" customWidth="1"/>
    <col min="2054" max="2054" width="6.140625" style="2" customWidth="1"/>
    <col min="2055" max="2055" width="6.28515625" style="2" customWidth="1"/>
    <col min="2056" max="2056" width="4.140625" style="2" customWidth="1"/>
    <col min="2057" max="2058" width="5.140625" style="2" customWidth="1"/>
    <col min="2059" max="2059" width="6.140625" style="2" customWidth="1"/>
    <col min="2060" max="2060" width="6" style="2" customWidth="1"/>
    <col min="2061" max="2061" width="5" style="2" customWidth="1"/>
    <col min="2062" max="2062" width="3" style="2" customWidth="1"/>
    <col min="2063" max="2063" width="3.42578125" style="2" customWidth="1"/>
    <col min="2064" max="2064" width="4.28515625" style="2" customWidth="1"/>
    <col min="2065" max="2066" width="5" style="2" customWidth="1"/>
    <col min="2067" max="2067" width="5.42578125" style="2" customWidth="1"/>
    <col min="2068" max="2068" width="5" style="2" customWidth="1"/>
    <col min="2069" max="2069" width="9.140625" style="2" customWidth="1"/>
    <col min="2070" max="2304" width="9.140625" style="2"/>
    <col min="2305" max="2305" width="11.28515625" style="2" customWidth="1"/>
    <col min="2306" max="2306" width="5.85546875" style="2" customWidth="1"/>
    <col min="2307" max="2307" width="6.140625" style="2" customWidth="1"/>
    <col min="2308" max="2308" width="7" style="2" customWidth="1"/>
    <col min="2309" max="2309" width="6" style="2" customWidth="1"/>
    <col min="2310" max="2310" width="6.140625" style="2" customWidth="1"/>
    <col min="2311" max="2311" width="6.28515625" style="2" customWidth="1"/>
    <col min="2312" max="2312" width="4.140625" style="2" customWidth="1"/>
    <col min="2313" max="2314" width="5.140625" style="2" customWidth="1"/>
    <col min="2315" max="2315" width="6.140625" style="2" customWidth="1"/>
    <col min="2316" max="2316" width="6" style="2" customWidth="1"/>
    <col min="2317" max="2317" width="5" style="2" customWidth="1"/>
    <col min="2318" max="2318" width="3" style="2" customWidth="1"/>
    <col min="2319" max="2319" width="3.42578125" style="2" customWidth="1"/>
    <col min="2320" max="2320" width="4.28515625" style="2" customWidth="1"/>
    <col min="2321" max="2322" width="5" style="2" customWidth="1"/>
    <col min="2323" max="2323" width="5.42578125" style="2" customWidth="1"/>
    <col min="2324" max="2324" width="5" style="2" customWidth="1"/>
    <col min="2325" max="2325" width="9.140625" style="2" customWidth="1"/>
    <col min="2326" max="2560" width="9.140625" style="2"/>
    <col min="2561" max="2561" width="11.28515625" style="2" customWidth="1"/>
    <col min="2562" max="2562" width="5.85546875" style="2" customWidth="1"/>
    <col min="2563" max="2563" width="6.140625" style="2" customWidth="1"/>
    <col min="2564" max="2564" width="7" style="2" customWidth="1"/>
    <col min="2565" max="2565" width="6" style="2" customWidth="1"/>
    <col min="2566" max="2566" width="6.140625" style="2" customWidth="1"/>
    <col min="2567" max="2567" width="6.28515625" style="2" customWidth="1"/>
    <col min="2568" max="2568" width="4.140625" style="2" customWidth="1"/>
    <col min="2569" max="2570" width="5.140625" style="2" customWidth="1"/>
    <col min="2571" max="2571" width="6.140625" style="2" customWidth="1"/>
    <col min="2572" max="2572" width="6" style="2" customWidth="1"/>
    <col min="2573" max="2573" width="5" style="2" customWidth="1"/>
    <col min="2574" max="2574" width="3" style="2" customWidth="1"/>
    <col min="2575" max="2575" width="3.42578125" style="2" customWidth="1"/>
    <col min="2576" max="2576" width="4.28515625" style="2" customWidth="1"/>
    <col min="2577" max="2578" width="5" style="2" customWidth="1"/>
    <col min="2579" max="2579" width="5.42578125" style="2" customWidth="1"/>
    <col min="2580" max="2580" width="5" style="2" customWidth="1"/>
    <col min="2581" max="2581" width="9.140625" style="2" customWidth="1"/>
    <col min="2582" max="2816" width="9.140625" style="2"/>
    <col min="2817" max="2817" width="11.28515625" style="2" customWidth="1"/>
    <col min="2818" max="2818" width="5.85546875" style="2" customWidth="1"/>
    <col min="2819" max="2819" width="6.140625" style="2" customWidth="1"/>
    <col min="2820" max="2820" width="7" style="2" customWidth="1"/>
    <col min="2821" max="2821" width="6" style="2" customWidth="1"/>
    <col min="2822" max="2822" width="6.140625" style="2" customWidth="1"/>
    <col min="2823" max="2823" width="6.28515625" style="2" customWidth="1"/>
    <col min="2824" max="2824" width="4.140625" style="2" customWidth="1"/>
    <col min="2825" max="2826" width="5.140625" style="2" customWidth="1"/>
    <col min="2827" max="2827" width="6.140625" style="2" customWidth="1"/>
    <col min="2828" max="2828" width="6" style="2" customWidth="1"/>
    <col min="2829" max="2829" width="5" style="2" customWidth="1"/>
    <col min="2830" max="2830" width="3" style="2" customWidth="1"/>
    <col min="2831" max="2831" width="3.42578125" style="2" customWidth="1"/>
    <col min="2832" max="2832" width="4.28515625" style="2" customWidth="1"/>
    <col min="2833" max="2834" width="5" style="2" customWidth="1"/>
    <col min="2835" max="2835" width="5.42578125" style="2" customWidth="1"/>
    <col min="2836" max="2836" width="5" style="2" customWidth="1"/>
    <col min="2837" max="2837" width="9.140625" style="2" customWidth="1"/>
    <col min="2838" max="3072" width="9.140625" style="2"/>
    <col min="3073" max="3073" width="11.28515625" style="2" customWidth="1"/>
    <col min="3074" max="3074" width="5.85546875" style="2" customWidth="1"/>
    <col min="3075" max="3075" width="6.140625" style="2" customWidth="1"/>
    <col min="3076" max="3076" width="7" style="2" customWidth="1"/>
    <col min="3077" max="3077" width="6" style="2" customWidth="1"/>
    <col min="3078" max="3078" width="6.140625" style="2" customWidth="1"/>
    <col min="3079" max="3079" width="6.28515625" style="2" customWidth="1"/>
    <col min="3080" max="3080" width="4.140625" style="2" customWidth="1"/>
    <col min="3081" max="3082" width="5.140625" style="2" customWidth="1"/>
    <col min="3083" max="3083" width="6.140625" style="2" customWidth="1"/>
    <col min="3084" max="3084" width="6" style="2" customWidth="1"/>
    <col min="3085" max="3085" width="5" style="2" customWidth="1"/>
    <col min="3086" max="3086" width="3" style="2" customWidth="1"/>
    <col min="3087" max="3087" width="3.42578125" style="2" customWidth="1"/>
    <col min="3088" max="3088" width="4.28515625" style="2" customWidth="1"/>
    <col min="3089" max="3090" width="5" style="2" customWidth="1"/>
    <col min="3091" max="3091" width="5.42578125" style="2" customWidth="1"/>
    <col min="3092" max="3092" width="5" style="2" customWidth="1"/>
    <col min="3093" max="3093" width="9.140625" style="2" customWidth="1"/>
    <col min="3094" max="3328" width="9.140625" style="2"/>
    <col min="3329" max="3329" width="11.28515625" style="2" customWidth="1"/>
    <col min="3330" max="3330" width="5.85546875" style="2" customWidth="1"/>
    <col min="3331" max="3331" width="6.140625" style="2" customWidth="1"/>
    <col min="3332" max="3332" width="7" style="2" customWidth="1"/>
    <col min="3333" max="3333" width="6" style="2" customWidth="1"/>
    <col min="3334" max="3334" width="6.140625" style="2" customWidth="1"/>
    <col min="3335" max="3335" width="6.28515625" style="2" customWidth="1"/>
    <col min="3336" max="3336" width="4.140625" style="2" customWidth="1"/>
    <col min="3337" max="3338" width="5.140625" style="2" customWidth="1"/>
    <col min="3339" max="3339" width="6.140625" style="2" customWidth="1"/>
    <col min="3340" max="3340" width="6" style="2" customWidth="1"/>
    <col min="3341" max="3341" width="5" style="2" customWidth="1"/>
    <col min="3342" max="3342" width="3" style="2" customWidth="1"/>
    <col min="3343" max="3343" width="3.42578125" style="2" customWidth="1"/>
    <col min="3344" max="3344" width="4.28515625" style="2" customWidth="1"/>
    <col min="3345" max="3346" width="5" style="2" customWidth="1"/>
    <col min="3347" max="3347" width="5.42578125" style="2" customWidth="1"/>
    <col min="3348" max="3348" width="5" style="2" customWidth="1"/>
    <col min="3349" max="3349" width="9.140625" style="2" customWidth="1"/>
    <col min="3350" max="3584" width="9.140625" style="2"/>
    <col min="3585" max="3585" width="11.28515625" style="2" customWidth="1"/>
    <col min="3586" max="3586" width="5.85546875" style="2" customWidth="1"/>
    <col min="3587" max="3587" width="6.140625" style="2" customWidth="1"/>
    <col min="3588" max="3588" width="7" style="2" customWidth="1"/>
    <col min="3589" max="3589" width="6" style="2" customWidth="1"/>
    <col min="3590" max="3590" width="6.140625" style="2" customWidth="1"/>
    <col min="3591" max="3591" width="6.28515625" style="2" customWidth="1"/>
    <col min="3592" max="3592" width="4.140625" style="2" customWidth="1"/>
    <col min="3593" max="3594" width="5.140625" style="2" customWidth="1"/>
    <col min="3595" max="3595" width="6.140625" style="2" customWidth="1"/>
    <col min="3596" max="3596" width="6" style="2" customWidth="1"/>
    <col min="3597" max="3597" width="5" style="2" customWidth="1"/>
    <col min="3598" max="3598" width="3" style="2" customWidth="1"/>
    <col min="3599" max="3599" width="3.42578125" style="2" customWidth="1"/>
    <col min="3600" max="3600" width="4.28515625" style="2" customWidth="1"/>
    <col min="3601" max="3602" width="5" style="2" customWidth="1"/>
    <col min="3603" max="3603" width="5.42578125" style="2" customWidth="1"/>
    <col min="3604" max="3604" width="5" style="2" customWidth="1"/>
    <col min="3605" max="3605" width="9.140625" style="2" customWidth="1"/>
    <col min="3606" max="3840" width="9.140625" style="2"/>
    <col min="3841" max="3841" width="11.28515625" style="2" customWidth="1"/>
    <col min="3842" max="3842" width="5.85546875" style="2" customWidth="1"/>
    <col min="3843" max="3843" width="6.140625" style="2" customWidth="1"/>
    <col min="3844" max="3844" width="7" style="2" customWidth="1"/>
    <col min="3845" max="3845" width="6" style="2" customWidth="1"/>
    <col min="3846" max="3846" width="6.140625" style="2" customWidth="1"/>
    <col min="3847" max="3847" width="6.28515625" style="2" customWidth="1"/>
    <col min="3848" max="3848" width="4.140625" style="2" customWidth="1"/>
    <col min="3849" max="3850" width="5.140625" style="2" customWidth="1"/>
    <col min="3851" max="3851" width="6.140625" style="2" customWidth="1"/>
    <col min="3852" max="3852" width="6" style="2" customWidth="1"/>
    <col min="3853" max="3853" width="5" style="2" customWidth="1"/>
    <col min="3854" max="3854" width="3" style="2" customWidth="1"/>
    <col min="3855" max="3855" width="3.42578125" style="2" customWidth="1"/>
    <col min="3856" max="3856" width="4.28515625" style="2" customWidth="1"/>
    <col min="3857" max="3858" width="5" style="2" customWidth="1"/>
    <col min="3859" max="3859" width="5.42578125" style="2" customWidth="1"/>
    <col min="3860" max="3860" width="5" style="2" customWidth="1"/>
    <col min="3861" max="3861" width="9.140625" style="2" customWidth="1"/>
    <col min="3862" max="4096" width="9.140625" style="2"/>
    <col min="4097" max="4097" width="11.28515625" style="2" customWidth="1"/>
    <col min="4098" max="4098" width="5.85546875" style="2" customWidth="1"/>
    <col min="4099" max="4099" width="6.140625" style="2" customWidth="1"/>
    <col min="4100" max="4100" width="7" style="2" customWidth="1"/>
    <col min="4101" max="4101" width="6" style="2" customWidth="1"/>
    <col min="4102" max="4102" width="6.140625" style="2" customWidth="1"/>
    <col min="4103" max="4103" width="6.28515625" style="2" customWidth="1"/>
    <col min="4104" max="4104" width="4.140625" style="2" customWidth="1"/>
    <col min="4105" max="4106" width="5.140625" style="2" customWidth="1"/>
    <col min="4107" max="4107" width="6.140625" style="2" customWidth="1"/>
    <col min="4108" max="4108" width="6" style="2" customWidth="1"/>
    <col min="4109" max="4109" width="5" style="2" customWidth="1"/>
    <col min="4110" max="4110" width="3" style="2" customWidth="1"/>
    <col min="4111" max="4111" width="3.42578125" style="2" customWidth="1"/>
    <col min="4112" max="4112" width="4.28515625" style="2" customWidth="1"/>
    <col min="4113" max="4114" width="5" style="2" customWidth="1"/>
    <col min="4115" max="4115" width="5.42578125" style="2" customWidth="1"/>
    <col min="4116" max="4116" width="5" style="2" customWidth="1"/>
    <col min="4117" max="4117" width="9.140625" style="2" customWidth="1"/>
    <col min="4118" max="4352" width="9.140625" style="2"/>
    <col min="4353" max="4353" width="11.28515625" style="2" customWidth="1"/>
    <col min="4354" max="4354" width="5.85546875" style="2" customWidth="1"/>
    <col min="4355" max="4355" width="6.140625" style="2" customWidth="1"/>
    <col min="4356" max="4356" width="7" style="2" customWidth="1"/>
    <col min="4357" max="4357" width="6" style="2" customWidth="1"/>
    <col min="4358" max="4358" width="6.140625" style="2" customWidth="1"/>
    <col min="4359" max="4359" width="6.28515625" style="2" customWidth="1"/>
    <col min="4360" max="4360" width="4.140625" style="2" customWidth="1"/>
    <col min="4361" max="4362" width="5.140625" style="2" customWidth="1"/>
    <col min="4363" max="4363" width="6.140625" style="2" customWidth="1"/>
    <col min="4364" max="4364" width="6" style="2" customWidth="1"/>
    <col min="4365" max="4365" width="5" style="2" customWidth="1"/>
    <col min="4366" max="4366" width="3" style="2" customWidth="1"/>
    <col min="4367" max="4367" width="3.42578125" style="2" customWidth="1"/>
    <col min="4368" max="4368" width="4.28515625" style="2" customWidth="1"/>
    <col min="4369" max="4370" width="5" style="2" customWidth="1"/>
    <col min="4371" max="4371" width="5.42578125" style="2" customWidth="1"/>
    <col min="4372" max="4372" width="5" style="2" customWidth="1"/>
    <col min="4373" max="4373" width="9.140625" style="2" customWidth="1"/>
    <col min="4374" max="4608" width="9.140625" style="2"/>
    <col min="4609" max="4609" width="11.28515625" style="2" customWidth="1"/>
    <col min="4610" max="4610" width="5.85546875" style="2" customWidth="1"/>
    <col min="4611" max="4611" width="6.140625" style="2" customWidth="1"/>
    <col min="4612" max="4612" width="7" style="2" customWidth="1"/>
    <col min="4613" max="4613" width="6" style="2" customWidth="1"/>
    <col min="4614" max="4614" width="6.140625" style="2" customWidth="1"/>
    <col min="4615" max="4615" width="6.28515625" style="2" customWidth="1"/>
    <col min="4616" max="4616" width="4.140625" style="2" customWidth="1"/>
    <col min="4617" max="4618" width="5.140625" style="2" customWidth="1"/>
    <col min="4619" max="4619" width="6.140625" style="2" customWidth="1"/>
    <col min="4620" max="4620" width="6" style="2" customWidth="1"/>
    <col min="4621" max="4621" width="5" style="2" customWidth="1"/>
    <col min="4622" max="4622" width="3" style="2" customWidth="1"/>
    <col min="4623" max="4623" width="3.42578125" style="2" customWidth="1"/>
    <col min="4624" max="4624" width="4.28515625" style="2" customWidth="1"/>
    <col min="4625" max="4626" width="5" style="2" customWidth="1"/>
    <col min="4627" max="4627" width="5.42578125" style="2" customWidth="1"/>
    <col min="4628" max="4628" width="5" style="2" customWidth="1"/>
    <col min="4629" max="4629" width="9.140625" style="2" customWidth="1"/>
    <col min="4630" max="4864" width="9.140625" style="2"/>
    <col min="4865" max="4865" width="11.28515625" style="2" customWidth="1"/>
    <col min="4866" max="4866" width="5.85546875" style="2" customWidth="1"/>
    <col min="4867" max="4867" width="6.140625" style="2" customWidth="1"/>
    <col min="4868" max="4868" width="7" style="2" customWidth="1"/>
    <col min="4869" max="4869" width="6" style="2" customWidth="1"/>
    <col min="4870" max="4870" width="6.140625" style="2" customWidth="1"/>
    <col min="4871" max="4871" width="6.28515625" style="2" customWidth="1"/>
    <col min="4872" max="4872" width="4.140625" style="2" customWidth="1"/>
    <col min="4873" max="4874" width="5.140625" style="2" customWidth="1"/>
    <col min="4875" max="4875" width="6.140625" style="2" customWidth="1"/>
    <col min="4876" max="4876" width="6" style="2" customWidth="1"/>
    <col min="4877" max="4877" width="5" style="2" customWidth="1"/>
    <col min="4878" max="4878" width="3" style="2" customWidth="1"/>
    <col min="4879" max="4879" width="3.42578125" style="2" customWidth="1"/>
    <col min="4880" max="4880" width="4.28515625" style="2" customWidth="1"/>
    <col min="4881" max="4882" width="5" style="2" customWidth="1"/>
    <col min="4883" max="4883" width="5.42578125" style="2" customWidth="1"/>
    <col min="4884" max="4884" width="5" style="2" customWidth="1"/>
    <col min="4885" max="4885" width="9.140625" style="2" customWidth="1"/>
    <col min="4886" max="5120" width="9.140625" style="2"/>
    <col min="5121" max="5121" width="11.28515625" style="2" customWidth="1"/>
    <col min="5122" max="5122" width="5.85546875" style="2" customWidth="1"/>
    <col min="5123" max="5123" width="6.140625" style="2" customWidth="1"/>
    <col min="5124" max="5124" width="7" style="2" customWidth="1"/>
    <col min="5125" max="5125" width="6" style="2" customWidth="1"/>
    <col min="5126" max="5126" width="6.140625" style="2" customWidth="1"/>
    <col min="5127" max="5127" width="6.28515625" style="2" customWidth="1"/>
    <col min="5128" max="5128" width="4.140625" style="2" customWidth="1"/>
    <col min="5129" max="5130" width="5.140625" style="2" customWidth="1"/>
    <col min="5131" max="5131" width="6.140625" style="2" customWidth="1"/>
    <col min="5132" max="5132" width="6" style="2" customWidth="1"/>
    <col min="5133" max="5133" width="5" style="2" customWidth="1"/>
    <col min="5134" max="5134" width="3" style="2" customWidth="1"/>
    <col min="5135" max="5135" width="3.42578125" style="2" customWidth="1"/>
    <col min="5136" max="5136" width="4.28515625" style="2" customWidth="1"/>
    <col min="5137" max="5138" width="5" style="2" customWidth="1"/>
    <col min="5139" max="5139" width="5.42578125" style="2" customWidth="1"/>
    <col min="5140" max="5140" width="5" style="2" customWidth="1"/>
    <col min="5141" max="5141" width="9.140625" style="2" customWidth="1"/>
    <col min="5142" max="5376" width="9.140625" style="2"/>
    <col min="5377" max="5377" width="11.28515625" style="2" customWidth="1"/>
    <col min="5378" max="5378" width="5.85546875" style="2" customWidth="1"/>
    <col min="5379" max="5379" width="6.140625" style="2" customWidth="1"/>
    <col min="5380" max="5380" width="7" style="2" customWidth="1"/>
    <col min="5381" max="5381" width="6" style="2" customWidth="1"/>
    <col min="5382" max="5382" width="6.140625" style="2" customWidth="1"/>
    <col min="5383" max="5383" width="6.28515625" style="2" customWidth="1"/>
    <col min="5384" max="5384" width="4.140625" style="2" customWidth="1"/>
    <col min="5385" max="5386" width="5.140625" style="2" customWidth="1"/>
    <col min="5387" max="5387" width="6.140625" style="2" customWidth="1"/>
    <col min="5388" max="5388" width="6" style="2" customWidth="1"/>
    <col min="5389" max="5389" width="5" style="2" customWidth="1"/>
    <col min="5390" max="5390" width="3" style="2" customWidth="1"/>
    <col min="5391" max="5391" width="3.42578125" style="2" customWidth="1"/>
    <col min="5392" max="5392" width="4.28515625" style="2" customWidth="1"/>
    <col min="5393" max="5394" width="5" style="2" customWidth="1"/>
    <col min="5395" max="5395" width="5.42578125" style="2" customWidth="1"/>
    <col min="5396" max="5396" width="5" style="2" customWidth="1"/>
    <col min="5397" max="5397" width="9.140625" style="2" customWidth="1"/>
    <col min="5398" max="5632" width="9.140625" style="2"/>
    <col min="5633" max="5633" width="11.28515625" style="2" customWidth="1"/>
    <col min="5634" max="5634" width="5.85546875" style="2" customWidth="1"/>
    <col min="5635" max="5635" width="6.140625" style="2" customWidth="1"/>
    <col min="5636" max="5636" width="7" style="2" customWidth="1"/>
    <col min="5637" max="5637" width="6" style="2" customWidth="1"/>
    <col min="5638" max="5638" width="6.140625" style="2" customWidth="1"/>
    <col min="5639" max="5639" width="6.28515625" style="2" customWidth="1"/>
    <col min="5640" max="5640" width="4.140625" style="2" customWidth="1"/>
    <col min="5641" max="5642" width="5.140625" style="2" customWidth="1"/>
    <col min="5643" max="5643" width="6.140625" style="2" customWidth="1"/>
    <col min="5644" max="5644" width="6" style="2" customWidth="1"/>
    <col min="5645" max="5645" width="5" style="2" customWidth="1"/>
    <col min="5646" max="5646" width="3" style="2" customWidth="1"/>
    <col min="5647" max="5647" width="3.42578125" style="2" customWidth="1"/>
    <col min="5648" max="5648" width="4.28515625" style="2" customWidth="1"/>
    <col min="5649" max="5650" width="5" style="2" customWidth="1"/>
    <col min="5651" max="5651" width="5.42578125" style="2" customWidth="1"/>
    <col min="5652" max="5652" width="5" style="2" customWidth="1"/>
    <col min="5653" max="5653" width="9.140625" style="2" customWidth="1"/>
    <col min="5654" max="5888" width="9.140625" style="2"/>
    <col min="5889" max="5889" width="11.28515625" style="2" customWidth="1"/>
    <col min="5890" max="5890" width="5.85546875" style="2" customWidth="1"/>
    <col min="5891" max="5891" width="6.140625" style="2" customWidth="1"/>
    <col min="5892" max="5892" width="7" style="2" customWidth="1"/>
    <col min="5893" max="5893" width="6" style="2" customWidth="1"/>
    <col min="5894" max="5894" width="6.140625" style="2" customWidth="1"/>
    <col min="5895" max="5895" width="6.28515625" style="2" customWidth="1"/>
    <col min="5896" max="5896" width="4.140625" style="2" customWidth="1"/>
    <col min="5897" max="5898" width="5.140625" style="2" customWidth="1"/>
    <col min="5899" max="5899" width="6.140625" style="2" customWidth="1"/>
    <col min="5900" max="5900" width="6" style="2" customWidth="1"/>
    <col min="5901" max="5901" width="5" style="2" customWidth="1"/>
    <col min="5902" max="5902" width="3" style="2" customWidth="1"/>
    <col min="5903" max="5903" width="3.42578125" style="2" customWidth="1"/>
    <col min="5904" max="5904" width="4.28515625" style="2" customWidth="1"/>
    <col min="5905" max="5906" width="5" style="2" customWidth="1"/>
    <col min="5907" max="5907" width="5.42578125" style="2" customWidth="1"/>
    <col min="5908" max="5908" width="5" style="2" customWidth="1"/>
    <col min="5909" max="5909" width="9.140625" style="2" customWidth="1"/>
    <col min="5910" max="6144" width="9.140625" style="2"/>
    <col min="6145" max="6145" width="11.28515625" style="2" customWidth="1"/>
    <col min="6146" max="6146" width="5.85546875" style="2" customWidth="1"/>
    <col min="6147" max="6147" width="6.140625" style="2" customWidth="1"/>
    <col min="6148" max="6148" width="7" style="2" customWidth="1"/>
    <col min="6149" max="6149" width="6" style="2" customWidth="1"/>
    <col min="6150" max="6150" width="6.140625" style="2" customWidth="1"/>
    <col min="6151" max="6151" width="6.28515625" style="2" customWidth="1"/>
    <col min="6152" max="6152" width="4.140625" style="2" customWidth="1"/>
    <col min="6153" max="6154" width="5.140625" style="2" customWidth="1"/>
    <col min="6155" max="6155" width="6.140625" style="2" customWidth="1"/>
    <col min="6156" max="6156" width="6" style="2" customWidth="1"/>
    <col min="6157" max="6157" width="5" style="2" customWidth="1"/>
    <col min="6158" max="6158" width="3" style="2" customWidth="1"/>
    <col min="6159" max="6159" width="3.42578125" style="2" customWidth="1"/>
    <col min="6160" max="6160" width="4.28515625" style="2" customWidth="1"/>
    <col min="6161" max="6162" width="5" style="2" customWidth="1"/>
    <col min="6163" max="6163" width="5.42578125" style="2" customWidth="1"/>
    <col min="6164" max="6164" width="5" style="2" customWidth="1"/>
    <col min="6165" max="6165" width="9.140625" style="2" customWidth="1"/>
    <col min="6166" max="6400" width="9.140625" style="2"/>
    <col min="6401" max="6401" width="11.28515625" style="2" customWidth="1"/>
    <col min="6402" max="6402" width="5.85546875" style="2" customWidth="1"/>
    <col min="6403" max="6403" width="6.140625" style="2" customWidth="1"/>
    <col min="6404" max="6404" width="7" style="2" customWidth="1"/>
    <col min="6405" max="6405" width="6" style="2" customWidth="1"/>
    <col min="6406" max="6406" width="6.140625" style="2" customWidth="1"/>
    <col min="6407" max="6407" width="6.28515625" style="2" customWidth="1"/>
    <col min="6408" max="6408" width="4.140625" style="2" customWidth="1"/>
    <col min="6409" max="6410" width="5.140625" style="2" customWidth="1"/>
    <col min="6411" max="6411" width="6.140625" style="2" customWidth="1"/>
    <col min="6412" max="6412" width="6" style="2" customWidth="1"/>
    <col min="6413" max="6413" width="5" style="2" customWidth="1"/>
    <col min="6414" max="6414" width="3" style="2" customWidth="1"/>
    <col min="6415" max="6415" width="3.42578125" style="2" customWidth="1"/>
    <col min="6416" max="6416" width="4.28515625" style="2" customWidth="1"/>
    <col min="6417" max="6418" width="5" style="2" customWidth="1"/>
    <col min="6419" max="6419" width="5.42578125" style="2" customWidth="1"/>
    <col min="6420" max="6420" width="5" style="2" customWidth="1"/>
    <col min="6421" max="6421" width="9.140625" style="2" customWidth="1"/>
    <col min="6422" max="6656" width="9.140625" style="2"/>
    <col min="6657" max="6657" width="11.28515625" style="2" customWidth="1"/>
    <col min="6658" max="6658" width="5.85546875" style="2" customWidth="1"/>
    <col min="6659" max="6659" width="6.140625" style="2" customWidth="1"/>
    <col min="6660" max="6660" width="7" style="2" customWidth="1"/>
    <col min="6661" max="6661" width="6" style="2" customWidth="1"/>
    <col min="6662" max="6662" width="6.140625" style="2" customWidth="1"/>
    <col min="6663" max="6663" width="6.28515625" style="2" customWidth="1"/>
    <col min="6664" max="6664" width="4.140625" style="2" customWidth="1"/>
    <col min="6665" max="6666" width="5.140625" style="2" customWidth="1"/>
    <col min="6667" max="6667" width="6.140625" style="2" customWidth="1"/>
    <col min="6668" max="6668" width="6" style="2" customWidth="1"/>
    <col min="6669" max="6669" width="5" style="2" customWidth="1"/>
    <col min="6670" max="6670" width="3" style="2" customWidth="1"/>
    <col min="6671" max="6671" width="3.42578125" style="2" customWidth="1"/>
    <col min="6672" max="6672" width="4.28515625" style="2" customWidth="1"/>
    <col min="6673" max="6674" width="5" style="2" customWidth="1"/>
    <col min="6675" max="6675" width="5.42578125" style="2" customWidth="1"/>
    <col min="6676" max="6676" width="5" style="2" customWidth="1"/>
    <col min="6677" max="6677" width="9.140625" style="2" customWidth="1"/>
    <col min="6678" max="6912" width="9.140625" style="2"/>
    <col min="6913" max="6913" width="11.28515625" style="2" customWidth="1"/>
    <col min="6914" max="6914" width="5.85546875" style="2" customWidth="1"/>
    <col min="6915" max="6915" width="6.140625" style="2" customWidth="1"/>
    <col min="6916" max="6916" width="7" style="2" customWidth="1"/>
    <col min="6917" max="6917" width="6" style="2" customWidth="1"/>
    <col min="6918" max="6918" width="6.140625" style="2" customWidth="1"/>
    <col min="6919" max="6919" width="6.28515625" style="2" customWidth="1"/>
    <col min="6920" max="6920" width="4.140625" style="2" customWidth="1"/>
    <col min="6921" max="6922" width="5.140625" style="2" customWidth="1"/>
    <col min="6923" max="6923" width="6.140625" style="2" customWidth="1"/>
    <col min="6924" max="6924" width="6" style="2" customWidth="1"/>
    <col min="6925" max="6925" width="5" style="2" customWidth="1"/>
    <col min="6926" max="6926" width="3" style="2" customWidth="1"/>
    <col min="6927" max="6927" width="3.42578125" style="2" customWidth="1"/>
    <col min="6928" max="6928" width="4.28515625" style="2" customWidth="1"/>
    <col min="6929" max="6930" width="5" style="2" customWidth="1"/>
    <col min="6931" max="6931" width="5.42578125" style="2" customWidth="1"/>
    <col min="6932" max="6932" width="5" style="2" customWidth="1"/>
    <col min="6933" max="6933" width="9.140625" style="2" customWidth="1"/>
    <col min="6934" max="7168" width="9.140625" style="2"/>
    <col min="7169" max="7169" width="11.28515625" style="2" customWidth="1"/>
    <col min="7170" max="7170" width="5.85546875" style="2" customWidth="1"/>
    <col min="7171" max="7171" width="6.140625" style="2" customWidth="1"/>
    <col min="7172" max="7172" width="7" style="2" customWidth="1"/>
    <col min="7173" max="7173" width="6" style="2" customWidth="1"/>
    <col min="7174" max="7174" width="6.140625" style="2" customWidth="1"/>
    <col min="7175" max="7175" width="6.28515625" style="2" customWidth="1"/>
    <col min="7176" max="7176" width="4.140625" style="2" customWidth="1"/>
    <col min="7177" max="7178" width="5.140625" style="2" customWidth="1"/>
    <col min="7179" max="7179" width="6.140625" style="2" customWidth="1"/>
    <col min="7180" max="7180" width="6" style="2" customWidth="1"/>
    <col min="7181" max="7181" width="5" style="2" customWidth="1"/>
    <col min="7182" max="7182" width="3" style="2" customWidth="1"/>
    <col min="7183" max="7183" width="3.42578125" style="2" customWidth="1"/>
    <col min="7184" max="7184" width="4.28515625" style="2" customWidth="1"/>
    <col min="7185" max="7186" width="5" style="2" customWidth="1"/>
    <col min="7187" max="7187" width="5.42578125" style="2" customWidth="1"/>
    <col min="7188" max="7188" width="5" style="2" customWidth="1"/>
    <col min="7189" max="7189" width="9.140625" style="2" customWidth="1"/>
    <col min="7190" max="7424" width="9.140625" style="2"/>
    <col min="7425" max="7425" width="11.28515625" style="2" customWidth="1"/>
    <col min="7426" max="7426" width="5.85546875" style="2" customWidth="1"/>
    <col min="7427" max="7427" width="6.140625" style="2" customWidth="1"/>
    <col min="7428" max="7428" width="7" style="2" customWidth="1"/>
    <col min="7429" max="7429" width="6" style="2" customWidth="1"/>
    <col min="7430" max="7430" width="6.140625" style="2" customWidth="1"/>
    <col min="7431" max="7431" width="6.28515625" style="2" customWidth="1"/>
    <col min="7432" max="7432" width="4.140625" style="2" customWidth="1"/>
    <col min="7433" max="7434" width="5.140625" style="2" customWidth="1"/>
    <col min="7435" max="7435" width="6.140625" style="2" customWidth="1"/>
    <col min="7436" max="7436" width="6" style="2" customWidth="1"/>
    <col min="7437" max="7437" width="5" style="2" customWidth="1"/>
    <col min="7438" max="7438" width="3" style="2" customWidth="1"/>
    <col min="7439" max="7439" width="3.42578125" style="2" customWidth="1"/>
    <col min="7440" max="7440" width="4.28515625" style="2" customWidth="1"/>
    <col min="7441" max="7442" width="5" style="2" customWidth="1"/>
    <col min="7443" max="7443" width="5.42578125" style="2" customWidth="1"/>
    <col min="7444" max="7444" width="5" style="2" customWidth="1"/>
    <col min="7445" max="7445" width="9.140625" style="2" customWidth="1"/>
    <col min="7446" max="7680" width="9.140625" style="2"/>
    <col min="7681" max="7681" width="11.28515625" style="2" customWidth="1"/>
    <col min="7682" max="7682" width="5.85546875" style="2" customWidth="1"/>
    <col min="7683" max="7683" width="6.140625" style="2" customWidth="1"/>
    <col min="7684" max="7684" width="7" style="2" customWidth="1"/>
    <col min="7685" max="7685" width="6" style="2" customWidth="1"/>
    <col min="7686" max="7686" width="6.140625" style="2" customWidth="1"/>
    <col min="7687" max="7687" width="6.28515625" style="2" customWidth="1"/>
    <col min="7688" max="7688" width="4.140625" style="2" customWidth="1"/>
    <col min="7689" max="7690" width="5.140625" style="2" customWidth="1"/>
    <col min="7691" max="7691" width="6.140625" style="2" customWidth="1"/>
    <col min="7692" max="7692" width="6" style="2" customWidth="1"/>
    <col min="7693" max="7693" width="5" style="2" customWidth="1"/>
    <col min="7694" max="7694" width="3" style="2" customWidth="1"/>
    <col min="7695" max="7695" width="3.42578125" style="2" customWidth="1"/>
    <col min="7696" max="7696" width="4.28515625" style="2" customWidth="1"/>
    <col min="7697" max="7698" width="5" style="2" customWidth="1"/>
    <col min="7699" max="7699" width="5.42578125" style="2" customWidth="1"/>
    <col min="7700" max="7700" width="5" style="2" customWidth="1"/>
    <col min="7701" max="7701" width="9.140625" style="2" customWidth="1"/>
    <col min="7702" max="7936" width="9.140625" style="2"/>
    <col min="7937" max="7937" width="11.28515625" style="2" customWidth="1"/>
    <col min="7938" max="7938" width="5.85546875" style="2" customWidth="1"/>
    <col min="7939" max="7939" width="6.140625" style="2" customWidth="1"/>
    <col min="7940" max="7940" width="7" style="2" customWidth="1"/>
    <col min="7941" max="7941" width="6" style="2" customWidth="1"/>
    <col min="7942" max="7942" width="6.140625" style="2" customWidth="1"/>
    <col min="7943" max="7943" width="6.28515625" style="2" customWidth="1"/>
    <col min="7944" max="7944" width="4.140625" style="2" customWidth="1"/>
    <col min="7945" max="7946" width="5.140625" style="2" customWidth="1"/>
    <col min="7947" max="7947" width="6.140625" style="2" customWidth="1"/>
    <col min="7948" max="7948" width="6" style="2" customWidth="1"/>
    <col min="7949" max="7949" width="5" style="2" customWidth="1"/>
    <col min="7950" max="7950" width="3" style="2" customWidth="1"/>
    <col min="7951" max="7951" width="3.42578125" style="2" customWidth="1"/>
    <col min="7952" max="7952" width="4.28515625" style="2" customWidth="1"/>
    <col min="7953" max="7954" width="5" style="2" customWidth="1"/>
    <col min="7955" max="7955" width="5.42578125" style="2" customWidth="1"/>
    <col min="7956" max="7956" width="5" style="2" customWidth="1"/>
    <col min="7957" max="7957" width="9.140625" style="2" customWidth="1"/>
    <col min="7958" max="8192" width="9.140625" style="2"/>
    <col min="8193" max="8193" width="11.28515625" style="2" customWidth="1"/>
    <col min="8194" max="8194" width="5.85546875" style="2" customWidth="1"/>
    <col min="8195" max="8195" width="6.140625" style="2" customWidth="1"/>
    <col min="8196" max="8196" width="7" style="2" customWidth="1"/>
    <col min="8197" max="8197" width="6" style="2" customWidth="1"/>
    <col min="8198" max="8198" width="6.140625" style="2" customWidth="1"/>
    <col min="8199" max="8199" width="6.28515625" style="2" customWidth="1"/>
    <col min="8200" max="8200" width="4.140625" style="2" customWidth="1"/>
    <col min="8201" max="8202" width="5.140625" style="2" customWidth="1"/>
    <col min="8203" max="8203" width="6.140625" style="2" customWidth="1"/>
    <col min="8204" max="8204" width="6" style="2" customWidth="1"/>
    <col min="8205" max="8205" width="5" style="2" customWidth="1"/>
    <col min="8206" max="8206" width="3" style="2" customWidth="1"/>
    <col min="8207" max="8207" width="3.42578125" style="2" customWidth="1"/>
    <col min="8208" max="8208" width="4.28515625" style="2" customWidth="1"/>
    <col min="8209" max="8210" width="5" style="2" customWidth="1"/>
    <col min="8211" max="8211" width="5.42578125" style="2" customWidth="1"/>
    <col min="8212" max="8212" width="5" style="2" customWidth="1"/>
    <col min="8213" max="8213" width="9.140625" style="2" customWidth="1"/>
    <col min="8214" max="8448" width="9.140625" style="2"/>
    <col min="8449" max="8449" width="11.28515625" style="2" customWidth="1"/>
    <col min="8450" max="8450" width="5.85546875" style="2" customWidth="1"/>
    <col min="8451" max="8451" width="6.140625" style="2" customWidth="1"/>
    <col min="8452" max="8452" width="7" style="2" customWidth="1"/>
    <col min="8453" max="8453" width="6" style="2" customWidth="1"/>
    <col min="8454" max="8454" width="6.140625" style="2" customWidth="1"/>
    <col min="8455" max="8455" width="6.28515625" style="2" customWidth="1"/>
    <col min="8456" max="8456" width="4.140625" style="2" customWidth="1"/>
    <col min="8457" max="8458" width="5.140625" style="2" customWidth="1"/>
    <col min="8459" max="8459" width="6.140625" style="2" customWidth="1"/>
    <col min="8460" max="8460" width="6" style="2" customWidth="1"/>
    <col min="8461" max="8461" width="5" style="2" customWidth="1"/>
    <col min="8462" max="8462" width="3" style="2" customWidth="1"/>
    <col min="8463" max="8463" width="3.42578125" style="2" customWidth="1"/>
    <col min="8464" max="8464" width="4.28515625" style="2" customWidth="1"/>
    <col min="8465" max="8466" width="5" style="2" customWidth="1"/>
    <col min="8467" max="8467" width="5.42578125" style="2" customWidth="1"/>
    <col min="8468" max="8468" width="5" style="2" customWidth="1"/>
    <col min="8469" max="8469" width="9.140625" style="2" customWidth="1"/>
    <col min="8470" max="8704" width="9.140625" style="2"/>
    <col min="8705" max="8705" width="11.28515625" style="2" customWidth="1"/>
    <col min="8706" max="8706" width="5.85546875" style="2" customWidth="1"/>
    <col min="8707" max="8707" width="6.140625" style="2" customWidth="1"/>
    <col min="8708" max="8708" width="7" style="2" customWidth="1"/>
    <col min="8709" max="8709" width="6" style="2" customWidth="1"/>
    <col min="8710" max="8710" width="6.140625" style="2" customWidth="1"/>
    <col min="8711" max="8711" width="6.28515625" style="2" customWidth="1"/>
    <col min="8712" max="8712" width="4.140625" style="2" customWidth="1"/>
    <col min="8713" max="8714" width="5.140625" style="2" customWidth="1"/>
    <col min="8715" max="8715" width="6.140625" style="2" customWidth="1"/>
    <col min="8716" max="8716" width="6" style="2" customWidth="1"/>
    <col min="8717" max="8717" width="5" style="2" customWidth="1"/>
    <col min="8718" max="8718" width="3" style="2" customWidth="1"/>
    <col min="8719" max="8719" width="3.42578125" style="2" customWidth="1"/>
    <col min="8720" max="8720" width="4.28515625" style="2" customWidth="1"/>
    <col min="8721" max="8722" width="5" style="2" customWidth="1"/>
    <col min="8723" max="8723" width="5.42578125" style="2" customWidth="1"/>
    <col min="8724" max="8724" width="5" style="2" customWidth="1"/>
    <col min="8725" max="8725" width="9.140625" style="2" customWidth="1"/>
    <col min="8726" max="8960" width="9.140625" style="2"/>
    <col min="8961" max="8961" width="11.28515625" style="2" customWidth="1"/>
    <col min="8962" max="8962" width="5.85546875" style="2" customWidth="1"/>
    <col min="8963" max="8963" width="6.140625" style="2" customWidth="1"/>
    <col min="8964" max="8964" width="7" style="2" customWidth="1"/>
    <col min="8965" max="8965" width="6" style="2" customWidth="1"/>
    <col min="8966" max="8966" width="6.140625" style="2" customWidth="1"/>
    <col min="8967" max="8967" width="6.28515625" style="2" customWidth="1"/>
    <col min="8968" max="8968" width="4.140625" style="2" customWidth="1"/>
    <col min="8969" max="8970" width="5.140625" style="2" customWidth="1"/>
    <col min="8971" max="8971" width="6.140625" style="2" customWidth="1"/>
    <col min="8972" max="8972" width="6" style="2" customWidth="1"/>
    <col min="8973" max="8973" width="5" style="2" customWidth="1"/>
    <col min="8974" max="8974" width="3" style="2" customWidth="1"/>
    <col min="8975" max="8975" width="3.42578125" style="2" customWidth="1"/>
    <col min="8976" max="8976" width="4.28515625" style="2" customWidth="1"/>
    <col min="8977" max="8978" width="5" style="2" customWidth="1"/>
    <col min="8979" max="8979" width="5.42578125" style="2" customWidth="1"/>
    <col min="8980" max="8980" width="5" style="2" customWidth="1"/>
    <col min="8981" max="8981" width="9.140625" style="2" customWidth="1"/>
    <col min="8982" max="9216" width="9.140625" style="2"/>
    <col min="9217" max="9217" width="11.28515625" style="2" customWidth="1"/>
    <col min="9218" max="9218" width="5.85546875" style="2" customWidth="1"/>
    <col min="9219" max="9219" width="6.140625" style="2" customWidth="1"/>
    <col min="9220" max="9220" width="7" style="2" customWidth="1"/>
    <col min="9221" max="9221" width="6" style="2" customWidth="1"/>
    <col min="9222" max="9222" width="6.140625" style="2" customWidth="1"/>
    <col min="9223" max="9223" width="6.28515625" style="2" customWidth="1"/>
    <col min="9224" max="9224" width="4.140625" style="2" customWidth="1"/>
    <col min="9225" max="9226" width="5.140625" style="2" customWidth="1"/>
    <col min="9227" max="9227" width="6.140625" style="2" customWidth="1"/>
    <col min="9228" max="9228" width="6" style="2" customWidth="1"/>
    <col min="9229" max="9229" width="5" style="2" customWidth="1"/>
    <col min="9230" max="9230" width="3" style="2" customWidth="1"/>
    <col min="9231" max="9231" width="3.42578125" style="2" customWidth="1"/>
    <col min="9232" max="9232" width="4.28515625" style="2" customWidth="1"/>
    <col min="9233" max="9234" width="5" style="2" customWidth="1"/>
    <col min="9235" max="9235" width="5.42578125" style="2" customWidth="1"/>
    <col min="9236" max="9236" width="5" style="2" customWidth="1"/>
    <col min="9237" max="9237" width="9.140625" style="2" customWidth="1"/>
    <col min="9238" max="9472" width="9.140625" style="2"/>
    <col min="9473" max="9473" width="11.28515625" style="2" customWidth="1"/>
    <col min="9474" max="9474" width="5.85546875" style="2" customWidth="1"/>
    <col min="9475" max="9475" width="6.140625" style="2" customWidth="1"/>
    <col min="9476" max="9476" width="7" style="2" customWidth="1"/>
    <col min="9477" max="9477" width="6" style="2" customWidth="1"/>
    <col min="9478" max="9478" width="6.140625" style="2" customWidth="1"/>
    <col min="9479" max="9479" width="6.28515625" style="2" customWidth="1"/>
    <col min="9480" max="9480" width="4.140625" style="2" customWidth="1"/>
    <col min="9481" max="9482" width="5.140625" style="2" customWidth="1"/>
    <col min="9483" max="9483" width="6.140625" style="2" customWidth="1"/>
    <col min="9484" max="9484" width="6" style="2" customWidth="1"/>
    <col min="9485" max="9485" width="5" style="2" customWidth="1"/>
    <col min="9486" max="9486" width="3" style="2" customWidth="1"/>
    <col min="9487" max="9487" width="3.42578125" style="2" customWidth="1"/>
    <col min="9488" max="9488" width="4.28515625" style="2" customWidth="1"/>
    <col min="9489" max="9490" width="5" style="2" customWidth="1"/>
    <col min="9491" max="9491" width="5.42578125" style="2" customWidth="1"/>
    <col min="9492" max="9492" width="5" style="2" customWidth="1"/>
    <col min="9493" max="9493" width="9.140625" style="2" customWidth="1"/>
    <col min="9494" max="9728" width="9.140625" style="2"/>
    <col min="9729" max="9729" width="11.28515625" style="2" customWidth="1"/>
    <col min="9730" max="9730" width="5.85546875" style="2" customWidth="1"/>
    <col min="9731" max="9731" width="6.140625" style="2" customWidth="1"/>
    <col min="9732" max="9732" width="7" style="2" customWidth="1"/>
    <col min="9733" max="9733" width="6" style="2" customWidth="1"/>
    <col min="9734" max="9734" width="6.140625" style="2" customWidth="1"/>
    <col min="9735" max="9735" width="6.28515625" style="2" customWidth="1"/>
    <col min="9736" max="9736" width="4.140625" style="2" customWidth="1"/>
    <col min="9737" max="9738" width="5.140625" style="2" customWidth="1"/>
    <col min="9739" max="9739" width="6.140625" style="2" customWidth="1"/>
    <col min="9740" max="9740" width="6" style="2" customWidth="1"/>
    <col min="9741" max="9741" width="5" style="2" customWidth="1"/>
    <col min="9742" max="9742" width="3" style="2" customWidth="1"/>
    <col min="9743" max="9743" width="3.42578125" style="2" customWidth="1"/>
    <col min="9744" max="9744" width="4.28515625" style="2" customWidth="1"/>
    <col min="9745" max="9746" width="5" style="2" customWidth="1"/>
    <col min="9747" max="9747" width="5.42578125" style="2" customWidth="1"/>
    <col min="9748" max="9748" width="5" style="2" customWidth="1"/>
    <col min="9749" max="9749" width="9.140625" style="2" customWidth="1"/>
    <col min="9750" max="9984" width="9.140625" style="2"/>
    <col min="9985" max="9985" width="11.28515625" style="2" customWidth="1"/>
    <col min="9986" max="9986" width="5.85546875" style="2" customWidth="1"/>
    <col min="9987" max="9987" width="6.140625" style="2" customWidth="1"/>
    <col min="9988" max="9988" width="7" style="2" customWidth="1"/>
    <col min="9989" max="9989" width="6" style="2" customWidth="1"/>
    <col min="9990" max="9990" width="6.140625" style="2" customWidth="1"/>
    <col min="9991" max="9991" width="6.28515625" style="2" customWidth="1"/>
    <col min="9992" max="9992" width="4.140625" style="2" customWidth="1"/>
    <col min="9993" max="9994" width="5.140625" style="2" customWidth="1"/>
    <col min="9995" max="9995" width="6.140625" style="2" customWidth="1"/>
    <col min="9996" max="9996" width="6" style="2" customWidth="1"/>
    <col min="9997" max="9997" width="5" style="2" customWidth="1"/>
    <col min="9998" max="9998" width="3" style="2" customWidth="1"/>
    <col min="9999" max="9999" width="3.42578125" style="2" customWidth="1"/>
    <col min="10000" max="10000" width="4.28515625" style="2" customWidth="1"/>
    <col min="10001" max="10002" width="5" style="2" customWidth="1"/>
    <col min="10003" max="10003" width="5.42578125" style="2" customWidth="1"/>
    <col min="10004" max="10004" width="5" style="2" customWidth="1"/>
    <col min="10005" max="10005" width="9.140625" style="2" customWidth="1"/>
    <col min="10006" max="10240" width="9.140625" style="2"/>
    <col min="10241" max="10241" width="11.28515625" style="2" customWidth="1"/>
    <col min="10242" max="10242" width="5.85546875" style="2" customWidth="1"/>
    <col min="10243" max="10243" width="6.140625" style="2" customWidth="1"/>
    <col min="10244" max="10244" width="7" style="2" customWidth="1"/>
    <col min="10245" max="10245" width="6" style="2" customWidth="1"/>
    <col min="10246" max="10246" width="6.140625" style="2" customWidth="1"/>
    <col min="10247" max="10247" width="6.28515625" style="2" customWidth="1"/>
    <col min="10248" max="10248" width="4.140625" style="2" customWidth="1"/>
    <col min="10249" max="10250" width="5.140625" style="2" customWidth="1"/>
    <col min="10251" max="10251" width="6.140625" style="2" customWidth="1"/>
    <col min="10252" max="10252" width="6" style="2" customWidth="1"/>
    <col min="10253" max="10253" width="5" style="2" customWidth="1"/>
    <col min="10254" max="10254" width="3" style="2" customWidth="1"/>
    <col min="10255" max="10255" width="3.42578125" style="2" customWidth="1"/>
    <col min="10256" max="10256" width="4.28515625" style="2" customWidth="1"/>
    <col min="10257" max="10258" width="5" style="2" customWidth="1"/>
    <col min="10259" max="10259" width="5.42578125" style="2" customWidth="1"/>
    <col min="10260" max="10260" width="5" style="2" customWidth="1"/>
    <col min="10261" max="10261" width="9.140625" style="2" customWidth="1"/>
    <col min="10262" max="10496" width="9.140625" style="2"/>
    <col min="10497" max="10497" width="11.28515625" style="2" customWidth="1"/>
    <col min="10498" max="10498" width="5.85546875" style="2" customWidth="1"/>
    <col min="10499" max="10499" width="6.140625" style="2" customWidth="1"/>
    <col min="10500" max="10500" width="7" style="2" customWidth="1"/>
    <col min="10501" max="10501" width="6" style="2" customWidth="1"/>
    <col min="10502" max="10502" width="6.140625" style="2" customWidth="1"/>
    <col min="10503" max="10503" width="6.28515625" style="2" customWidth="1"/>
    <col min="10504" max="10504" width="4.140625" style="2" customWidth="1"/>
    <col min="10505" max="10506" width="5.140625" style="2" customWidth="1"/>
    <col min="10507" max="10507" width="6.140625" style="2" customWidth="1"/>
    <col min="10508" max="10508" width="6" style="2" customWidth="1"/>
    <col min="10509" max="10509" width="5" style="2" customWidth="1"/>
    <col min="10510" max="10510" width="3" style="2" customWidth="1"/>
    <col min="10511" max="10511" width="3.42578125" style="2" customWidth="1"/>
    <col min="10512" max="10512" width="4.28515625" style="2" customWidth="1"/>
    <col min="10513" max="10514" width="5" style="2" customWidth="1"/>
    <col min="10515" max="10515" width="5.42578125" style="2" customWidth="1"/>
    <col min="10516" max="10516" width="5" style="2" customWidth="1"/>
    <col min="10517" max="10517" width="9.140625" style="2" customWidth="1"/>
    <col min="10518" max="10752" width="9.140625" style="2"/>
    <col min="10753" max="10753" width="11.28515625" style="2" customWidth="1"/>
    <col min="10754" max="10754" width="5.85546875" style="2" customWidth="1"/>
    <col min="10755" max="10755" width="6.140625" style="2" customWidth="1"/>
    <col min="10756" max="10756" width="7" style="2" customWidth="1"/>
    <col min="10757" max="10757" width="6" style="2" customWidth="1"/>
    <col min="10758" max="10758" width="6.140625" style="2" customWidth="1"/>
    <col min="10759" max="10759" width="6.28515625" style="2" customWidth="1"/>
    <col min="10760" max="10760" width="4.140625" style="2" customWidth="1"/>
    <col min="10761" max="10762" width="5.140625" style="2" customWidth="1"/>
    <col min="10763" max="10763" width="6.140625" style="2" customWidth="1"/>
    <col min="10764" max="10764" width="6" style="2" customWidth="1"/>
    <col min="10765" max="10765" width="5" style="2" customWidth="1"/>
    <col min="10766" max="10766" width="3" style="2" customWidth="1"/>
    <col min="10767" max="10767" width="3.42578125" style="2" customWidth="1"/>
    <col min="10768" max="10768" width="4.28515625" style="2" customWidth="1"/>
    <col min="10769" max="10770" width="5" style="2" customWidth="1"/>
    <col min="10771" max="10771" width="5.42578125" style="2" customWidth="1"/>
    <col min="10772" max="10772" width="5" style="2" customWidth="1"/>
    <col min="10773" max="10773" width="9.140625" style="2" customWidth="1"/>
    <col min="10774" max="11008" width="9.140625" style="2"/>
    <col min="11009" max="11009" width="11.28515625" style="2" customWidth="1"/>
    <col min="11010" max="11010" width="5.85546875" style="2" customWidth="1"/>
    <col min="11011" max="11011" width="6.140625" style="2" customWidth="1"/>
    <col min="11012" max="11012" width="7" style="2" customWidth="1"/>
    <col min="11013" max="11013" width="6" style="2" customWidth="1"/>
    <col min="11014" max="11014" width="6.140625" style="2" customWidth="1"/>
    <col min="11015" max="11015" width="6.28515625" style="2" customWidth="1"/>
    <col min="11016" max="11016" width="4.140625" style="2" customWidth="1"/>
    <col min="11017" max="11018" width="5.140625" style="2" customWidth="1"/>
    <col min="11019" max="11019" width="6.140625" style="2" customWidth="1"/>
    <col min="11020" max="11020" width="6" style="2" customWidth="1"/>
    <col min="11021" max="11021" width="5" style="2" customWidth="1"/>
    <col min="11022" max="11022" width="3" style="2" customWidth="1"/>
    <col min="11023" max="11023" width="3.42578125" style="2" customWidth="1"/>
    <col min="11024" max="11024" width="4.28515625" style="2" customWidth="1"/>
    <col min="11025" max="11026" width="5" style="2" customWidth="1"/>
    <col min="11027" max="11027" width="5.42578125" style="2" customWidth="1"/>
    <col min="11028" max="11028" width="5" style="2" customWidth="1"/>
    <col min="11029" max="11029" width="9.140625" style="2" customWidth="1"/>
    <col min="11030" max="11264" width="9.140625" style="2"/>
    <col min="11265" max="11265" width="11.28515625" style="2" customWidth="1"/>
    <col min="11266" max="11266" width="5.85546875" style="2" customWidth="1"/>
    <col min="11267" max="11267" width="6.140625" style="2" customWidth="1"/>
    <col min="11268" max="11268" width="7" style="2" customWidth="1"/>
    <col min="11269" max="11269" width="6" style="2" customWidth="1"/>
    <col min="11270" max="11270" width="6.140625" style="2" customWidth="1"/>
    <col min="11271" max="11271" width="6.28515625" style="2" customWidth="1"/>
    <col min="11272" max="11272" width="4.140625" style="2" customWidth="1"/>
    <col min="11273" max="11274" width="5.140625" style="2" customWidth="1"/>
    <col min="11275" max="11275" width="6.140625" style="2" customWidth="1"/>
    <col min="11276" max="11276" width="6" style="2" customWidth="1"/>
    <col min="11277" max="11277" width="5" style="2" customWidth="1"/>
    <col min="11278" max="11278" width="3" style="2" customWidth="1"/>
    <col min="11279" max="11279" width="3.42578125" style="2" customWidth="1"/>
    <col min="11280" max="11280" width="4.28515625" style="2" customWidth="1"/>
    <col min="11281" max="11282" width="5" style="2" customWidth="1"/>
    <col min="11283" max="11283" width="5.42578125" style="2" customWidth="1"/>
    <col min="11284" max="11284" width="5" style="2" customWidth="1"/>
    <col min="11285" max="11285" width="9.140625" style="2" customWidth="1"/>
    <col min="11286" max="11520" width="9.140625" style="2"/>
    <col min="11521" max="11521" width="11.28515625" style="2" customWidth="1"/>
    <col min="11522" max="11522" width="5.85546875" style="2" customWidth="1"/>
    <col min="11523" max="11523" width="6.140625" style="2" customWidth="1"/>
    <col min="11524" max="11524" width="7" style="2" customWidth="1"/>
    <col min="11525" max="11525" width="6" style="2" customWidth="1"/>
    <col min="11526" max="11526" width="6.140625" style="2" customWidth="1"/>
    <col min="11527" max="11527" width="6.28515625" style="2" customWidth="1"/>
    <col min="11528" max="11528" width="4.140625" style="2" customWidth="1"/>
    <col min="11529" max="11530" width="5.140625" style="2" customWidth="1"/>
    <col min="11531" max="11531" width="6.140625" style="2" customWidth="1"/>
    <col min="11532" max="11532" width="6" style="2" customWidth="1"/>
    <col min="11533" max="11533" width="5" style="2" customWidth="1"/>
    <col min="11534" max="11534" width="3" style="2" customWidth="1"/>
    <col min="11535" max="11535" width="3.42578125" style="2" customWidth="1"/>
    <col min="11536" max="11536" width="4.28515625" style="2" customWidth="1"/>
    <col min="11537" max="11538" width="5" style="2" customWidth="1"/>
    <col min="11539" max="11539" width="5.42578125" style="2" customWidth="1"/>
    <col min="11540" max="11540" width="5" style="2" customWidth="1"/>
    <col min="11541" max="11541" width="9.140625" style="2" customWidth="1"/>
    <col min="11542" max="11776" width="9.140625" style="2"/>
    <col min="11777" max="11777" width="11.28515625" style="2" customWidth="1"/>
    <col min="11778" max="11778" width="5.85546875" style="2" customWidth="1"/>
    <col min="11779" max="11779" width="6.140625" style="2" customWidth="1"/>
    <col min="11780" max="11780" width="7" style="2" customWidth="1"/>
    <col min="11781" max="11781" width="6" style="2" customWidth="1"/>
    <col min="11782" max="11782" width="6.140625" style="2" customWidth="1"/>
    <col min="11783" max="11783" width="6.28515625" style="2" customWidth="1"/>
    <col min="11784" max="11784" width="4.140625" style="2" customWidth="1"/>
    <col min="11785" max="11786" width="5.140625" style="2" customWidth="1"/>
    <col min="11787" max="11787" width="6.140625" style="2" customWidth="1"/>
    <col min="11788" max="11788" width="6" style="2" customWidth="1"/>
    <col min="11789" max="11789" width="5" style="2" customWidth="1"/>
    <col min="11790" max="11790" width="3" style="2" customWidth="1"/>
    <col min="11791" max="11791" width="3.42578125" style="2" customWidth="1"/>
    <col min="11792" max="11792" width="4.28515625" style="2" customWidth="1"/>
    <col min="11793" max="11794" width="5" style="2" customWidth="1"/>
    <col min="11795" max="11795" width="5.42578125" style="2" customWidth="1"/>
    <col min="11796" max="11796" width="5" style="2" customWidth="1"/>
    <col min="11797" max="11797" width="9.140625" style="2" customWidth="1"/>
    <col min="11798" max="12032" width="9.140625" style="2"/>
    <col min="12033" max="12033" width="11.28515625" style="2" customWidth="1"/>
    <col min="12034" max="12034" width="5.85546875" style="2" customWidth="1"/>
    <col min="12035" max="12035" width="6.140625" style="2" customWidth="1"/>
    <col min="12036" max="12036" width="7" style="2" customWidth="1"/>
    <col min="12037" max="12037" width="6" style="2" customWidth="1"/>
    <col min="12038" max="12038" width="6.140625" style="2" customWidth="1"/>
    <col min="12039" max="12039" width="6.28515625" style="2" customWidth="1"/>
    <col min="12040" max="12040" width="4.140625" style="2" customWidth="1"/>
    <col min="12041" max="12042" width="5.140625" style="2" customWidth="1"/>
    <col min="12043" max="12043" width="6.140625" style="2" customWidth="1"/>
    <col min="12044" max="12044" width="6" style="2" customWidth="1"/>
    <col min="12045" max="12045" width="5" style="2" customWidth="1"/>
    <col min="12046" max="12046" width="3" style="2" customWidth="1"/>
    <col min="12047" max="12047" width="3.42578125" style="2" customWidth="1"/>
    <col min="12048" max="12048" width="4.28515625" style="2" customWidth="1"/>
    <col min="12049" max="12050" width="5" style="2" customWidth="1"/>
    <col min="12051" max="12051" width="5.42578125" style="2" customWidth="1"/>
    <col min="12052" max="12052" width="5" style="2" customWidth="1"/>
    <col min="12053" max="12053" width="9.140625" style="2" customWidth="1"/>
    <col min="12054" max="12288" width="9.140625" style="2"/>
    <col min="12289" max="12289" width="11.28515625" style="2" customWidth="1"/>
    <col min="12290" max="12290" width="5.85546875" style="2" customWidth="1"/>
    <col min="12291" max="12291" width="6.140625" style="2" customWidth="1"/>
    <col min="12292" max="12292" width="7" style="2" customWidth="1"/>
    <col min="12293" max="12293" width="6" style="2" customWidth="1"/>
    <col min="12294" max="12294" width="6.140625" style="2" customWidth="1"/>
    <col min="12295" max="12295" width="6.28515625" style="2" customWidth="1"/>
    <col min="12296" max="12296" width="4.140625" style="2" customWidth="1"/>
    <col min="12297" max="12298" width="5.140625" style="2" customWidth="1"/>
    <col min="12299" max="12299" width="6.140625" style="2" customWidth="1"/>
    <col min="12300" max="12300" width="6" style="2" customWidth="1"/>
    <col min="12301" max="12301" width="5" style="2" customWidth="1"/>
    <col min="12302" max="12302" width="3" style="2" customWidth="1"/>
    <col min="12303" max="12303" width="3.42578125" style="2" customWidth="1"/>
    <col min="12304" max="12304" width="4.28515625" style="2" customWidth="1"/>
    <col min="12305" max="12306" width="5" style="2" customWidth="1"/>
    <col min="12307" max="12307" width="5.42578125" style="2" customWidth="1"/>
    <col min="12308" max="12308" width="5" style="2" customWidth="1"/>
    <col min="12309" max="12309" width="9.140625" style="2" customWidth="1"/>
    <col min="12310" max="12544" width="9.140625" style="2"/>
    <col min="12545" max="12545" width="11.28515625" style="2" customWidth="1"/>
    <col min="12546" max="12546" width="5.85546875" style="2" customWidth="1"/>
    <col min="12547" max="12547" width="6.140625" style="2" customWidth="1"/>
    <col min="12548" max="12548" width="7" style="2" customWidth="1"/>
    <col min="12549" max="12549" width="6" style="2" customWidth="1"/>
    <col min="12550" max="12550" width="6.140625" style="2" customWidth="1"/>
    <col min="12551" max="12551" width="6.28515625" style="2" customWidth="1"/>
    <col min="12552" max="12552" width="4.140625" style="2" customWidth="1"/>
    <col min="12553" max="12554" width="5.140625" style="2" customWidth="1"/>
    <col min="12555" max="12555" width="6.140625" style="2" customWidth="1"/>
    <col min="12556" max="12556" width="6" style="2" customWidth="1"/>
    <col min="12557" max="12557" width="5" style="2" customWidth="1"/>
    <col min="12558" max="12558" width="3" style="2" customWidth="1"/>
    <col min="12559" max="12559" width="3.42578125" style="2" customWidth="1"/>
    <col min="12560" max="12560" width="4.28515625" style="2" customWidth="1"/>
    <col min="12561" max="12562" width="5" style="2" customWidth="1"/>
    <col min="12563" max="12563" width="5.42578125" style="2" customWidth="1"/>
    <col min="12564" max="12564" width="5" style="2" customWidth="1"/>
    <col min="12565" max="12565" width="9.140625" style="2" customWidth="1"/>
    <col min="12566" max="12800" width="9.140625" style="2"/>
    <col min="12801" max="12801" width="11.28515625" style="2" customWidth="1"/>
    <col min="12802" max="12802" width="5.85546875" style="2" customWidth="1"/>
    <col min="12803" max="12803" width="6.140625" style="2" customWidth="1"/>
    <col min="12804" max="12804" width="7" style="2" customWidth="1"/>
    <col min="12805" max="12805" width="6" style="2" customWidth="1"/>
    <col min="12806" max="12806" width="6.140625" style="2" customWidth="1"/>
    <col min="12807" max="12807" width="6.28515625" style="2" customWidth="1"/>
    <col min="12808" max="12808" width="4.140625" style="2" customWidth="1"/>
    <col min="12809" max="12810" width="5.140625" style="2" customWidth="1"/>
    <col min="12811" max="12811" width="6.140625" style="2" customWidth="1"/>
    <col min="12812" max="12812" width="6" style="2" customWidth="1"/>
    <col min="12813" max="12813" width="5" style="2" customWidth="1"/>
    <col min="12814" max="12814" width="3" style="2" customWidth="1"/>
    <col min="12815" max="12815" width="3.42578125" style="2" customWidth="1"/>
    <col min="12816" max="12816" width="4.28515625" style="2" customWidth="1"/>
    <col min="12817" max="12818" width="5" style="2" customWidth="1"/>
    <col min="12819" max="12819" width="5.42578125" style="2" customWidth="1"/>
    <col min="12820" max="12820" width="5" style="2" customWidth="1"/>
    <col min="12821" max="12821" width="9.140625" style="2" customWidth="1"/>
    <col min="12822" max="13056" width="9.140625" style="2"/>
    <col min="13057" max="13057" width="11.28515625" style="2" customWidth="1"/>
    <col min="13058" max="13058" width="5.85546875" style="2" customWidth="1"/>
    <col min="13059" max="13059" width="6.140625" style="2" customWidth="1"/>
    <col min="13060" max="13060" width="7" style="2" customWidth="1"/>
    <col min="13061" max="13061" width="6" style="2" customWidth="1"/>
    <col min="13062" max="13062" width="6.140625" style="2" customWidth="1"/>
    <col min="13063" max="13063" width="6.28515625" style="2" customWidth="1"/>
    <col min="13064" max="13064" width="4.140625" style="2" customWidth="1"/>
    <col min="13065" max="13066" width="5.140625" style="2" customWidth="1"/>
    <col min="13067" max="13067" width="6.140625" style="2" customWidth="1"/>
    <col min="13068" max="13068" width="6" style="2" customWidth="1"/>
    <col min="13069" max="13069" width="5" style="2" customWidth="1"/>
    <col min="13070" max="13070" width="3" style="2" customWidth="1"/>
    <col min="13071" max="13071" width="3.42578125" style="2" customWidth="1"/>
    <col min="13072" max="13072" width="4.28515625" style="2" customWidth="1"/>
    <col min="13073" max="13074" width="5" style="2" customWidth="1"/>
    <col min="13075" max="13075" width="5.42578125" style="2" customWidth="1"/>
    <col min="13076" max="13076" width="5" style="2" customWidth="1"/>
    <col min="13077" max="13077" width="9.140625" style="2" customWidth="1"/>
    <col min="13078" max="13312" width="9.140625" style="2"/>
    <col min="13313" max="13313" width="11.28515625" style="2" customWidth="1"/>
    <col min="13314" max="13314" width="5.85546875" style="2" customWidth="1"/>
    <col min="13315" max="13315" width="6.140625" style="2" customWidth="1"/>
    <col min="13316" max="13316" width="7" style="2" customWidth="1"/>
    <col min="13317" max="13317" width="6" style="2" customWidth="1"/>
    <col min="13318" max="13318" width="6.140625" style="2" customWidth="1"/>
    <col min="13319" max="13319" width="6.28515625" style="2" customWidth="1"/>
    <col min="13320" max="13320" width="4.140625" style="2" customWidth="1"/>
    <col min="13321" max="13322" width="5.140625" style="2" customWidth="1"/>
    <col min="13323" max="13323" width="6.140625" style="2" customWidth="1"/>
    <col min="13324" max="13324" width="6" style="2" customWidth="1"/>
    <col min="13325" max="13325" width="5" style="2" customWidth="1"/>
    <col min="13326" max="13326" width="3" style="2" customWidth="1"/>
    <col min="13327" max="13327" width="3.42578125" style="2" customWidth="1"/>
    <col min="13328" max="13328" width="4.28515625" style="2" customWidth="1"/>
    <col min="13329" max="13330" width="5" style="2" customWidth="1"/>
    <col min="13331" max="13331" width="5.42578125" style="2" customWidth="1"/>
    <col min="13332" max="13332" width="5" style="2" customWidth="1"/>
    <col min="13333" max="13333" width="9.140625" style="2" customWidth="1"/>
    <col min="13334" max="13568" width="9.140625" style="2"/>
    <col min="13569" max="13569" width="11.28515625" style="2" customWidth="1"/>
    <col min="13570" max="13570" width="5.85546875" style="2" customWidth="1"/>
    <col min="13571" max="13571" width="6.140625" style="2" customWidth="1"/>
    <col min="13572" max="13572" width="7" style="2" customWidth="1"/>
    <col min="13573" max="13573" width="6" style="2" customWidth="1"/>
    <col min="13574" max="13574" width="6.140625" style="2" customWidth="1"/>
    <col min="13575" max="13575" width="6.28515625" style="2" customWidth="1"/>
    <col min="13576" max="13576" width="4.140625" style="2" customWidth="1"/>
    <col min="13577" max="13578" width="5.140625" style="2" customWidth="1"/>
    <col min="13579" max="13579" width="6.140625" style="2" customWidth="1"/>
    <col min="13580" max="13580" width="6" style="2" customWidth="1"/>
    <col min="13581" max="13581" width="5" style="2" customWidth="1"/>
    <col min="13582" max="13582" width="3" style="2" customWidth="1"/>
    <col min="13583" max="13583" width="3.42578125" style="2" customWidth="1"/>
    <col min="13584" max="13584" width="4.28515625" style="2" customWidth="1"/>
    <col min="13585" max="13586" width="5" style="2" customWidth="1"/>
    <col min="13587" max="13587" width="5.42578125" style="2" customWidth="1"/>
    <col min="13588" max="13588" width="5" style="2" customWidth="1"/>
    <col min="13589" max="13589" width="9.140625" style="2" customWidth="1"/>
    <col min="13590" max="13824" width="9.140625" style="2"/>
    <col min="13825" max="13825" width="11.28515625" style="2" customWidth="1"/>
    <col min="13826" max="13826" width="5.85546875" style="2" customWidth="1"/>
    <col min="13827" max="13827" width="6.140625" style="2" customWidth="1"/>
    <col min="13828" max="13828" width="7" style="2" customWidth="1"/>
    <col min="13829" max="13829" width="6" style="2" customWidth="1"/>
    <col min="13830" max="13830" width="6.140625" style="2" customWidth="1"/>
    <col min="13831" max="13831" width="6.28515625" style="2" customWidth="1"/>
    <col min="13832" max="13832" width="4.140625" style="2" customWidth="1"/>
    <col min="13833" max="13834" width="5.140625" style="2" customWidth="1"/>
    <col min="13835" max="13835" width="6.140625" style="2" customWidth="1"/>
    <col min="13836" max="13836" width="6" style="2" customWidth="1"/>
    <col min="13837" max="13837" width="5" style="2" customWidth="1"/>
    <col min="13838" max="13838" width="3" style="2" customWidth="1"/>
    <col min="13839" max="13839" width="3.42578125" style="2" customWidth="1"/>
    <col min="13840" max="13840" width="4.28515625" style="2" customWidth="1"/>
    <col min="13841" max="13842" width="5" style="2" customWidth="1"/>
    <col min="13843" max="13843" width="5.42578125" style="2" customWidth="1"/>
    <col min="13844" max="13844" width="5" style="2" customWidth="1"/>
    <col min="13845" max="13845" width="9.140625" style="2" customWidth="1"/>
    <col min="13846" max="14080" width="9.140625" style="2"/>
    <col min="14081" max="14081" width="11.28515625" style="2" customWidth="1"/>
    <col min="14082" max="14082" width="5.85546875" style="2" customWidth="1"/>
    <col min="14083" max="14083" width="6.140625" style="2" customWidth="1"/>
    <col min="14084" max="14084" width="7" style="2" customWidth="1"/>
    <col min="14085" max="14085" width="6" style="2" customWidth="1"/>
    <col min="14086" max="14086" width="6.140625" style="2" customWidth="1"/>
    <col min="14087" max="14087" width="6.28515625" style="2" customWidth="1"/>
    <col min="14088" max="14088" width="4.140625" style="2" customWidth="1"/>
    <col min="14089" max="14090" width="5.140625" style="2" customWidth="1"/>
    <col min="14091" max="14091" width="6.140625" style="2" customWidth="1"/>
    <col min="14092" max="14092" width="6" style="2" customWidth="1"/>
    <col min="14093" max="14093" width="5" style="2" customWidth="1"/>
    <col min="14094" max="14094" width="3" style="2" customWidth="1"/>
    <col min="14095" max="14095" width="3.42578125" style="2" customWidth="1"/>
    <col min="14096" max="14096" width="4.28515625" style="2" customWidth="1"/>
    <col min="14097" max="14098" width="5" style="2" customWidth="1"/>
    <col min="14099" max="14099" width="5.42578125" style="2" customWidth="1"/>
    <col min="14100" max="14100" width="5" style="2" customWidth="1"/>
    <col min="14101" max="14101" width="9.140625" style="2" customWidth="1"/>
    <col min="14102" max="14336" width="9.140625" style="2"/>
    <col min="14337" max="14337" width="11.28515625" style="2" customWidth="1"/>
    <col min="14338" max="14338" width="5.85546875" style="2" customWidth="1"/>
    <col min="14339" max="14339" width="6.140625" style="2" customWidth="1"/>
    <col min="14340" max="14340" width="7" style="2" customWidth="1"/>
    <col min="14341" max="14341" width="6" style="2" customWidth="1"/>
    <col min="14342" max="14342" width="6.140625" style="2" customWidth="1"/>
    <col min="14343" max="14343" width="6.28515625" style="2" customWidth="1"/>
    <col min="14344" max="14344" width="4.140625" style="2" customWidth="1"/>
    <col min="14345" max="14346" width="5.140625" style="2" customWidth="1"/>
    <col min="14347" max="14347" width="6.140625" style="2" customWidth="1"/>
    <col min="14348" max="14348" width="6" style="2" customWidth="1"/>
    <col min="14349" max="14349" width="5" style="2" customWidth="1"/>
    <col min="14350" max="14350" width="3" style="2" customWidth="1"/>
    <col min="14351" max="14351" width="3.42578125" style="2" customWidth="1"/>
    <col min="14352" max="14352" width="4.28515625" style="2" customWidth="1"/>
    <col min="14353" max="14354" width="5" style="2" customWidth="1"/>
    <col min="14355" max="14355" width="5.42578125" style="2" customWidth="1"/>
    <col min="14356" max="14356" width="5" style="2" customWidth="1"/>
    <col min="14357" max="14357" width="9.140625" style="2" customWidth="1"/>
    <col min="14358" max="14592" width="9.140625" style="2"/>
    <col min="14593" max="14593" width="11.28515625" style="2" customWidth="1"/>
    <col min="14594" max="14594" width="5.85546875" style="2" customWidth="1"/>
    <col min="14595" max="14595" width="6.140625" style="2" customWidth="1"/>
    <col min="14596" max="14596" width="7" style="2" customWidth="1"/>
    <col min="14597" max="14597" width="6" style="2" customWidth="1"/>
    <col min="14598" max="14598" width="6.140625" style="2" customWidth="1"/>
    <col min="14599" max="14599" width="6.28515625" style="2" customWidth="1"/>
    <col min="14600" max="14600" width="4.140625" style="2" customWidth="1"/>
    <col min="14601" max="14602" width="5.140625" style="2" customWidth="1"/>
    <col min="14603" max="14603" width="6.140625" style="2" customWidth="1"/>
    <col min="14604" max="14604" width="6" style="2" customWidth="1"/>
    <col min="14605" max="14605" width="5" style="2" customWidth="1"/>
    <col min="14606" max="14606" width="3" style="2" customWidth="1"/>
    <col min="14607" max="14607" width="3.42578125" style="2" customWidth="1"/>
    <col min="14608" max="14608" width="4.28515625" style="2" customWidth="1"/>
    <col min="14609" max="14610" width="5" style="2" customWidth="1"/>
    <col min="14611" max="14611" width="5.42578125" style="2" customWidth="1"/>
    <col min="14612" max="14612" width="5" style="2" customWidth="1"/>
    <col min="14613" max="14613" width="9.140625" style="2" customWidth="1"/>
    <col min="14614" max="14848" width="9.140625" style="2"/>
    <col min="14849" max="14849" width="11.28515625" style="2" customWidth="1"/>
    <col min="14850" max="14850" width="5.85546875" style="2" customWidth="1"/>
    <col min="14851" max="14851" width="6.140625" style="2" customWidth="1"/>
    <col min="14852" max="14852" width="7" style="2" customWidth="1"/>
    <col min="14853" max="14853" width="6" style="2" customWidth="1"/>
    <col min="14854" max="14854" width="6.140625" style="2" customWidth="1"/>
    <col min="14855" max="14855" width="6.28515625" style="2" customWidth="1"/>
    <col min="14856" max="14856" width="4.140625" style="2" customWidth="1"/>
    <col min="14857" max="14858" width="5.140625" style="2" customWidth="1"/>
    <col min="14859" max="14859" width="6.140625" style="2" customWidth="1"/>
    <col min="14860" max="14860" width="6" style="2" customWidth="1"/>
    <col min="14861" max="14861" width="5" style="2" customWidth="1"/>
    <col min="14862" max="14862" width="3" style="2" customWidth="1"/>
    <col min="14863" max="14863" width="3.42578125" style="2" customWidth="1"/>
    <col min="14864" max="14864" width="4.28515625" style="2" customWidth="1"/>
    <col min="14865" max="14866" width="5" style="2" customWidth="1"/>
    <col min="14867" max="14867" width="5.42578125" style="2" customWidth="1"/>
    <col min="14868" max="14868" width="5" style="2" customWidth="1"/>
    <col min="14869" max="14869" width="9.140625" style="2" customWidth="1"/>
    <col min="14870" max="15104" width="9.140625" style="2"/>
    <col min="15105" max="15105" width="11.28515625" style="2" customWidth="1"/>
    <col min="15106" max="15106" width="5.85546875" style="2" customWidth="1"/>
    <col min="15107" max="15107" width="6.140625" style="2" customWidth="1"/>
    <col min="15108" max="15108" width="7" style="2" customWidth="1"/>
    <col min="15109" max="15109" width="6" style="2" customWidth="1"/>
    <col min="15110" max="15110" width="6.140625" style="2" customWidth="1"/>
    <col min="15111" max="15111" width="6.28515625" style="2" customWidth="1"/>
    <col min="15112" max="15112" width="4.140625" style="2" customWidth="1"/>
    <col min="15113" max="15114" width="5.140625" style="2" customWidth="1"/>
    <col min="15115" max="15115" width="6.140625" style="2" customWidth="1"/>
    <col min="15116" max="15116" width="6" style="2" customWidth="1"/>
    <col min="15117" max="15117" width="5" style="2" customWidth="1"/>
    <col min="15118" max="15118" width="3" style="2" customWidth="1"/>
    <col min="15119" max="15119" width="3.42578125" style="2" customWidth="1"/>
    <col min="15120" max="15120" width="4.28515625" style="2" customWidth="1"/>
    <col min="15121" max="15122" width="5" style="2" customWidth="1"/>
    <col min="15123" max="15123" width="5.42578125" style="2" customWidth="1"/>
    <col min="15124" max="15124" width="5" style="2" customWidth="1"/>
    <col min="15125" max="15125" width="9.140625" style="2" customWidth="1"/>
    <col min="15126" max="15360" width="9.140625" style="2"/>
    <col min="15361" max="15361" width="11.28515625" style="2" customWidth="1"/>
    <col min="15362" max="15362" width="5.85546875" style="2" customWidth="1"/>
    <col min="15363" max="15363" width="6.140625" style="2" customWidth="1"/>
    <col min="15364" max="15364" width="7" style="2" customWidth="1"/>
    <col min="15365" max="15365" width="6" style="2" customWidth="1"/>
    <col min="15366" max="15366" width="6.140625" style="2" customWidth="1"/>
    <col min="15367" max="15367" width="6.28515625" style="2" customWidth="1"/>
    <col min="15368" max="15368" width="4.140625" style="2" customWidth="1"/>
    <col min="15369" max="15370" width="5.140625" style="2" customWidth="1"/>
    <col min="15371" max="15371" width="6.140625" style="2" customWidth="1"/>
    <col min="15372" max="15372" width="6" style="2" customWidth="1"/>
    <col min="15373" max="15373" width="5" style="2" customWidth="1"/>
    <col min="15374" max="15374" width="3" style="2" customWidth="1"/>
    <col min="15375" max="15375" width="3.42578125" style="2" customWidth="1"/>
    <col min="15376" max="15376" width="4.28515625" style="2" customWidth="1"/>
    <col min="15377" max="15378" width="5" style="2" customWidth="1"/>
    <col min="15379" max="15379" width="5.42578125" style="2" customWidth="1"/>
    <col min="15380" max="15380" width="5" style="2" customWidth="1"/>
    <col min="15381" max="15381" width="9.140625" style="2" customWidth="1"/>
    <col min="15382" max="15616" width="9.140625" style="2"/>
    <col min="15617" max="15617" width="11.28515625" style="2" customWidth="1"/>
    <col min="15618" max="15618" width="5.85546875" style="2" customWidth="1"/>
    <col min="15619" max="15619" width="6.140625" style="2" customWidth="1"/>
    <col min="15620" max="15620" width="7" style="2" customWidth="1"/>
    <col min="15621" max="15621" width="6" style="2" customWidth="1"/>
    <col min="15622" max="15622" width="6.140625" style="2" customWidth="1"/>
    <col min="15623" max="15623" width="6.28515625" style="2" customWidth="1"/>
    <col min="15624" max="15624" width="4.140625" style="2" customWidth="1"/>
    <col min="15625" max="15626" width="5.140625" style="2" customWidth="1"/>
    <col min="15627" max="15627" width="6.140625" style="2" customWidth="1"/>
    <col min="15628" max="15628" width="6" style="2" customWidth="1"/>
    <col min="15629" max="15629" width="5" style="2" customWidth="1"/>
    <col min="15630" max="15630" width="3" style="2" customWidth="1"/>
    <col min="15631" max="15631" width="3.42578125" style="2" customWidth="1"/>
    <col min="15632" max="15632" width="4.28515625" style="2" customWidth="1"/>
    <col min="15633" max="15634" width="5" style="2" customWidth="1"/>
    <col min="15635" max="15635" width="5.42578125" style="2" customWidth="1"/>
    <col min="15636" max="15636" width="5" style="2" customWidth="1"/>
    <col min="15637" max="15637" width="9.140625" style="2" customWidth="1"/>
    <col min="15638" max="15872" width="9.140625" style="2"/>
    <col min="15873" max="15873" width="11.28515625" style="2" customWidth="1"/>
    <col min="15874" max="15874" width="5.85546875" style="2" customWidth="1"/>
    <col min="15875" max="15875" width="6.140625" style="2" customWidth="1"/>
    <col min="15876" max="15876" width="7" style="2" customWidth="1"/>
    <col min="15877" max="15877" width="6" style="2" customWidth="1"/>
    <col min="15878" max="15878" width="6.140625" style="2" customWidth="1"/>
    <col min="15879" max="15879" width="6.28515625" style="2" customWidth="1"/>
    <col min="15880" max="15880" width="4.140625" style="2" customWidth="1"/>
    <col min="15881" max="15882" width="5.140625" style="2" customWidth="1"/>
    <col min="15883" max="15883" width="6.140625" style="2" customWidth="1"/>
    <col min="15884" max="15884" width="6" style="2" customWidth="1"/>
    <col min="15885" max="15885" width="5" style="2" customWidth="1"/>
    <col min="15886" max="15886" width="3" style="2" customWidth="1"/>
    <col min="15887" max="15887" width="3.42578125" style="2" customWidth="1"/>
    <col min="15888" max="15888" width="4.28515625" style="2" customWidth="1"/>
    <col min="15889" max="15890" width="5" style="2" customWidth="1"/>
    <col min="15891" max="15891" width="5.42578125" style="2" customWidth="1"/>
    <col min="15892" max="15892" width="5" style="2" customWidth="1"/>
    <col min="15893" max="15893" width="9.140625" style="2" customWidth="1"/>
    <col min="15894" max="16128" width="9.140625" style="2"/>
    <col min="16129" max="16129" width="11.28515625" style="2" customWidth="1"/>
    <col min="16130" max="16130" width="5.85546875" style="2" customWidth="1"/>
    <col min="16131" max="16131" width="6.140625" style="2" customWidth="1"/>
    <col min="16132" max="16132" width="7" style="2" customWidth="1"/>
    <col min="16133" max="16133" width="6" style="2" customWidth="1"/>
    <col min="16134" max="16134" width="6.140625" style="2" customWidth="1"/>
    <col min="16135" max="16135" width="6.28515625" style="2" customWidth="1"/>
    <col min="16136" max="16136" width="4.140625" style="2" customWidth="1"/>
    <col min="16137" max="16138" width="5.140625" style="2" customWidth="1"/>
    <col min="16139" max="16139" width="6.140625" style="2" customWidth="1"/>
    <col min="16140" max="16140" width="6" style="2" customWidth="1"/>
    <col min="16141" max="16141" width="5" style="2" customWidth="1"/>
    <col min="16142" max="16142" width="3" style="2" customWidth="1"/>
    <col min="16143" max="16143" width="3.42578125" style="2" customWidth="1"/>
    <col min="16144" max="16144" width="4.28515625" style="2" customWidth="1"/>
    <col min="16145" max="16146" width="5" style="2" customWidth="1"/>
    <col min="16147" max="16147" width="5.42578125" style="2" customWidth="1"/>
    <col min="16148" max="16148" width="5" style="2" customWidth="1"/>
    <col min="16149" max="16149" width="9.140625" style="2" customWidth="1"/>
    <col min="16150" max="16384" width="9.140625" style="2"/>
  </cols>
  <sheetData>
    <row r="1" spans="1:27" ht="12.75">
      <c r="A1" s="370"/>
      <c r="B1" s="371"/>
      <c r="C1" s="372" t="s">
        <v>579</v>
      </c>
      <c r="D1" s="371"/>
      <c r="E1" s="371"/>
      <c r="F1" s="371"/>
      <c r="G1" s="371"/>
      <c r="H1" s="371"/>
      <c r="I1" s="371"/>
      <c r="J1" s="373"/>
      <c r="K1" s="373"/>
      <c r="L1" s="373"/>
      <c r="M1" s="373"/>
      <c r="N1" s="373"/>
      <c r="O1" s="373"/>
      <c r="P1" s="373"/>
      <c r="Q1" s="373"/>
    </row>
    <row r="2" spans="1:27" ht="12.75">
      <c r="A2" s="370" t="s">
        <v>475</v>
      </c>
      <c r="B2" s="371"/>
      <c r="C2" s="374"/>
      <c r="D2" s="375"/>
      <c r="E2" s="375"/>
      <c r="F2" s="375"/>
      <c r="G2" s="375"/>
      <c r="H2" s="375"/>
      <c r="I2" s="375"/>
      <c r="J2" s="376"/>
      <c r="K2" s="376"/>
      <c r="L2" s="376"/>
      <c r="M2" s="376"/>
      <c r="N2" s="376"/>
      <c r="O2" s="376"/>
      <c r="P2" s="376"/>
      <c r="Q2" s="376"/>
    </row>
    <row r="3" spans="1:27" ht="12.75" customHeight="1">
      <c r="A3" s="722" t="s">
        <v>105</v>
      </c>
      <c r="B3" s="724" t="s">
        <v>476</v>
      </c>
      <c r="C3" s="725"/>
      <c r="D3" s="725" t="s">
        <v>580</v>
      </c>
      <c r="E3" s="726"/>
      <c r="F3" s="726"/>
      <c r="G3" s="726"/>
      <c r="H3" s="726"/>
      <c r="I3" s="726"/>
      <c r="J3" s="726"/>
      <c r="K3" s="726"/>
      <c r="L3" s="726"/>
      <c r="M3" s="726"/>
      <c r="N3" s="726"/>
      <c r="O3" s="726"/>
      <c r="P3" s="726"/>
      <c r="Q3" s="726"/>
      <c r="R3" s="726"/>
      <c r="S3" s="726"/>
      <c r="T3" s="727"/>
    </row>
    <row r="4" spans="1:27" ht="12.75" customHeight="1">
      <c r="A4" s="722"/>
      <c r="B4" s="724"/>
      <c r="C4" s="725"/>
      <c r="D4" s="722" t="s">
        <v>477</v>
      </c>
      <c r="E4" s="729" t="s">
        <v>478</v>
      </c>
      <c r="F4" s="729" t="s">
        <v>479</v>
      </c>
      <c r="G4" s="729" t="s">
        <v>480</v>
      </c>
      <c r="H4" s="257"/>
      <c r="I4" s="257"/>
      <c r="J4" s="257" t="s">
        <v>288</v>
      </c>
      <c r="K4" s="257"/>
      <c r="L4" s="257"/>
      <c r="M4" s="729" t="s">
        <v>481</v>
      </c>
      <c r="N4" s="257"/>
      <c r="O4" s="257" t="s">
        <v>482</v>
      </c>
      <c r="P4" s="257"/>
      <c r="Q4" s="257"/>
      <c r="R4" s="257"/>
      <c r="S4" s="722" t="s">
        <v>483</v>
      </c>
      <c r="T4" s="722" t="s">
        <v>484</v>
      </c>
    </row>
    <row r="5" spans="1:27" ht="40.5">
      <c r="A5" s="723"/>
      <c r="B5" s="345" t="s">
        <v>478</v>
      </c>
      <c r="C5" s="347" t="s">
        <v>480</v>
      </c>
      <c r="D5" s="728"/>
      <c r="E5" s="730"/>
      <c r="F5" s="729"/>
      <c r="G5" s="730"/>
      <c r="H5" s="347" t="s">
        <v>485</v>
      </c>
      <c r="I5" s="347" t="s">
        <v>486</v>
      </c>
      <c r="J5" s="347" t="s">
        <v>487</v>
      </c>
      <c r="K5" s="347" t="s">
        <v>488</v>
      </c>
      <c r="L5" s="347" t="s">
        <v>489</v>
      </c>
      <c r="M5" s="730"/>
      <c r="N5" s="347" t="s">
        <v>485</v>
      </c>
      <c r="O5" s="347" t="s">
        <v>486</v>
      </c>
      <c r="P5" s="347" t="s">
        <v>487</v>
      </c>
      <c r="Q5" s="347" t="s">
        <v>488</v>
      </c>
      <c r="R5" s="347" t="s">
        <v>489</v>
      </c>
      <c r="S5" s="722"/>
      <c r="T5" s="723"/>
    </row>
    <row r="6" spans="1:27" ht="16.5" customHeight="1">
      <c r="A6" s="377" t="s">
        <v>375</v>
      </c>
      <c r="B6" s="378">
        <v>40128</v>
      </c>
      <c r="C6" s="379">
        <v>39990</v>
      </c>
      <c r="D6" s="380">
        <v>121666</v>
      </c>
      <c r="E6" s="381">
        <v>90684</v>
      </c>
      <c r="F6" s="382">
        <v>90984</v>
      </c>
      <c r="G6" s="383">
        <f>SUM(H6:L6)</f>
        <v>89755</v>
      </c>
      <c r="H6" s="381">
        <v>161</v>
      </c>
      <c r="I6" s="381">
        <v>2276</v>
      </c>
      <c r="J6" s="381">
        <v>1176</v>
      </c>
      <c r="K6" s="381">
        <v>46625</v>
      </c>
      <c r="L6" s="381">
        <v>39517</v>
      </c>
      <c r="M6" s="381">
        <f>SUM(N6:R6)</f>
        <v>1229</v>
      </c>
      <c r="N6" s="381">
        <v>3</v>
      </c>
      <c r="O6" s="381">
        <v>15</v>
      </c>
      <c r="P6" s="381">
        <v>9</v>
      </c>
      <c r="Q6" s="381">
        <v>535</v>
      </c>
      <c r="R6" s="381">
        <v>667</v>
      </c>
      <c r="S6" s="384">
        <f>G6/F6*100</f>
        <v>98.649213048448075</v>
      </c>
      <c r="T6" s="385">
        <f>E6/D6*100</f>
        <v>74.535202932618802</v>
      </c>
    </row>
    <row r="7" spans="1:27" ht="16.5" customHeight="1">
      <c r="A7" s="386" t="s">
        <v>490</v>
      </c>
      <c r="B7" s="387">
        <v>62530</v>
      </c>
      <c r="C7" s="388">
        <v>64423</v>
      </c>
      <c r="D7" s="389">
        <v>89418</v>
      </c>
      <c r="E7" s="390">
        <v>76963</v>
      </c>
      <c r="F7" s="382">
        <v>76963</v>
      </c>
      <c r="G7" s="391">
        <f t="shared" ref="G7:G20" si="0">SUM(H7:L7)</f>
        <v>74569</v>
      </c>
      <c r="H7" s="390">
        <v>122</v>
      </c>
      <c r="I7" s="390">
        <v>1989</v>
      </c>
      <c r="J7" s="390">
        <v>1429</v>
      </c>
      <c r="K7" s="390">
        <v>36644</v>
      </c>
      <c r="L7" s="390">
        <v>34385</v>
      </c>
      <c r="M7" s="390">
        <f t="shared" ref="M7:M20" si="1">SUM(N7:R7)</f>
        <v>2394</v>
      </c>
      <c r="N7" s="390">
        <v>0</v>
      </c>
      <c r="O7" s="390">
        <v>13</v>
      </c>
      <c r="P7" s="390">
        <v>79</v>
      </c>
      <c r="Q7" s="390">
        <v>790</v>
      </c>
      <c r="R7" s="390">
        <v>1512</v>
      </c>
      <c r="S7" s="384">
        <f t="shared" ref="S7:S20" si="2">G7/F7*100</f>
        <v>96.889414393929556</v>
      </c>
      <c r="T7" s="384">
        <f t="shared" ref="T7:T21" si="3">E7/D7*100</f>
        <v>86.071037151356549</v>
      </c>
    </row>
    <row r="8" spans="1:27" ht="16.5" customHeight="1">
      <c r="A8" s="386" t="s">
        <v>377</v>
      </c>
      <c r="B8" s="387">
        <v>57092</v>
      </c>
      <c r="C8" s="388">
        <v>56895</v>
      </c>
      <c r="D8" s="389">
        <v>44603</v>
      </c>
      <c r="E8" s="390">
        <v>36945</v>
      </c>
      <c r="F8" s="382">
        <v>37171</v>
      </c>
      <c r="G8" s="391">
        <f t="shared" si="0"/>
        <v>36169</v>
      </c>
      <c r="H8" s="390">
        <v>20</v>
      </c>
      <c r="I8" s="390">
        <v>568</v>
      </c>
      <c r="J8" s="390">
        <v>559</v>
      </c>
      <c r="K8" s="390">
        <v>21102</v>
      </c>
      <c r="L8" s="390">
        <v>13920</v>
      </c>
      <c r="M8" s="390">
        <f t="shared" si="1"/>
        <v>1002</v>
      </c>
      <c r="N8" s="390">
        <v>0</v>
      </c>
      <c r="O8" s="390">
        <v>20</v>
      </c>
      <c r="P8" s="390">
        <v>26</v>
      </c>
      <c r="Q8" s="390">
        <v>447</v>
      </c>
      <c r="R8" s="390">
        <v>509</v>
      </c>
      <c r="S8" s="384">
        <f t="shared" si="2"/>
        <v>97.304350165451552</v>
      </c>
      <c r="T8" s="384">
        <f t="shared" si="3"/>
        <v>82.830751294755956</v>
      </c>
      <c r="U8" s="392"/>
      <c r="V8" s="392"/>
      <c r="W8" s="393"/>
      <c r="X8" s="393"/>
      <c r="Y8" s="393"/>
      <c r="Z8" s="393"/>
      <c r="AA8" s="393"/>
    </row>
    <row r="9" spans="1:27" ht="16.5" customHeight="1">
      <c r="A9" s="386" t="s">
        <v>491</v>
      </c>
      <c r="B9" s="387">
        <v>39836</v>
      </c>
      <c r="C9" s="388">
        <v>41107</v>
      </c>
      <c r="D9" s="389">
        <v>68141</v>
      </c>
      <c r="E9" s="390">
        <v>51594</v>
      </c>
      <c r="F9" s="382">
        <v>51672</v>
      </c>
      <c r="G9" s="391">
        <f t="shared" si="0"/>
        <v>50870</v>
      </c>
      <c r="H9" s="390">
        <v>52</v>
      </c>
      <c r="I9" s="390">
        <v>665</v>
      </c>
      <c r="J9" s="390">
        <v>571</v>
      </c>
      <c r="K9" s="390">
        <v>27224</v>
      </c>
      <c r="L9" s="390">
        <v>22358</v>
      </c>
      <c r="M9" s="390">
        <f t="shared" si="1"/>
        <v>802</v>
      </c>
      <c r="N9" s="390">
        <v>1</v>
      </c>
      <c r="O9" s="390">
        <v>3</v>
      </c>
      <c r="P9" s="390">
        <v>5</v>
      </c>
      <c r="Q9" s="390">
        <v>302</v>
      </c>
      <c r="R9" s="390">
        <v>491</v>
      </c>
      <c r="S9" s="384">
        <f t="shared" si="2"/>
        <v>98.447902152035908</v>
      </c>
      <c r="T9" s="384">
        <f t="shared" si="3"/>
        <v>75.716528962005256</v>
      </c>
      <c r="U9" s="392"/>
      <c r="V9" s="392"/>
      <c r="W9" s="393"/>
      <c r="X9" s="393"/>
      <c r="Y9" s="393"/>
      <c r="Z9" s="393"/>
      <c r="AA9" s="393"/>
    </row>
    <row r="10" spans="1:27" ht="16.5" customHeight="1">
      <c r="A10" s="386" t="s">
        <v>379</v>
      </c>
      <c r="B10" s="387">
        <v>42148</v>
      </c>
      <c r="C10" s="388">
        <v>42186</v>
      </c>
      <c r="D10" s="389">
        <v>85359</v>
      </c>
      <c r="E10" s="390">
        <v>60979</v>
      </c>
      <c r="F10" s="382">
        <v>60979</v>
      </c>
      <c r="G10" s="391">
        <f t="shared" si="0"/>
        <v>60979</v>
      </c>
      <c r="H10" s="390">
        <v>287</v>
      </c>
      <c r="I10" s="390">
        <v>576</v>
      </c>
      <c r="J10" s="390">
        <v>533</v>
      </c>
      <c r="K10" s="390">
        <v>34923</v>
      </c>
      <c r="L10" s="390">
        <v>24660</v>
      </c>
      <c r="M10" s="390">
        <f t="shared" si="1"/>
        <v>0</v>
      </c>
      <c r="N10" s="390">
        <v>0</v>
      </c>
      <c r="O10" s="390">
        <v>0</v>
      </c>
      <c r="P10" s="390">
        <v>0</v>
      </c>
      <c r="Q10" s="390">
        <v>0</v>
      </c>
      <c r="R10" s="390">
        <v>0</v>
      </c>
      <c r="S10" s="384">
        <f t="shared" si="2"/>
        <v>100</v>
      </c>
      <c r="T10" s="384">
        <f t="shared" si="3"/>
        <v>71.438278330345952</v>
      </c>
      <c r="U10" s="392"/>
      <c r="V10" s="392"/>
      <c r="W10" s="393"/>
      <c r="X10" s="393"/>
      <c r="Y10" s="393"/>
      <c r="Z10" s="393"/>
      <c r="AA10" s="393"/>
    </row>
    <row r="11" spans="1:27" ht="16.5" customHeight="1">
      <c r="A11" s="386" t="s">
        <v>492</v>
      </c>
      <c r="B11" s="387">
        <v>43388</v>
      </c>
      <c r="C11" s="388">
        <v>43301</v>
      </c>
      <c r="D11" s="389">
        <v>49177</v>
      </c>
      <c r="E11" s="390">
        <v>44810</v>
      </c>
      <c r="F11" s="382">
        <v>44810</v>
      </c>
      <c r="G11" s="391">
        <f t="shared" si="0"/>
        <v>44769</v>
      </c>
      <c r="H11" s="390">
        <v>933</v>
      </c>
      <c r="I11" s="390">
        <v>1491</v>
      </c>
      <c r="J11" s="390">
        <v>620</v>
      </c>
      <c r="K11" s="390">
        <v>16576</v>
      </c>
      <c r="L11" s="390">
        <v>25149</v>
      </c>
      <c r="M11" s="390">
        <f t="shared" si="1"/>
        <v>41</v>
      </c>
      <c r="N11" s="391">
        <v>2</v>
      </c>
      <c r="O11" s="391">
        <v>0</v>
      </c>
      <c r="P11" s="391">
        <v>0</v>
      </c>
      <c r="Q11" s="387">
        <v>16</v>
      </c>
      <c r="R11" s="387">
        <v>23</v>
      </c>
      <c r="S11" s="384">
        <f t="shared" si="2"/>
        <v>99.908502566391434</v>
      </c>
      <c r="T11" s="384">
        <f t="shared" si="3"/>
        <v>91.119832441995243</v>
      </c>
      <c r="U11" s="392"/>
      <c r="V11" s="392"/>
      <c r="W11" s="393"/>
      <c r="X11" s="393"/>
      <c r="Y11" s="393"/>
      <c r="Z11" s="393"/>
      <c r="AA11" s="393"/>
    </row>
    <row r="12" spans="1:27" ht="16.5" customHeight="1">
      <c r="A12" s="386" t="s">
        <v>381</v>
      </c>
      <c r="B12" s="387">
        <v>74797</v>
      </c>
      <c r="C12" s="388">
        <v>74797</v>
      </c>
      <c r="D12" s="389">
        <v>55701</v>
      </c>
      <c r="E12" s="390">
        <v>45107</v>
      </c>
      <c r="F12" s="382">
        <v>45107</v>
      </c>
      <c r="G12" s="391">
        <f t="shared" si="0"/>
        <v>41357</v>
      </c>
      <c r="H12" s="390">
        <v>61</v>
      </c>
      <c r="I12" s="390">
        <v>394</v>
      </c>
      <c r="J12" s="390">
        <v>456</v>
      </c>
      <c r="K12" s="390">
        <v>22502</v>
      </c>
      <c r="L12" s="390">
        <v>17944</v>
      </c>
      <c r="M12" s="390">
        <f t="shared" si="1"/>
        <v>3750</v>
      </c>
      <c r="N12" s="390">
        <v>2</v>
      </c>
      <c r="O12" s="390">
        <v>10</v>
      </c>
      <c r="P12" s="390">
        <v>26</v>
      </c>
      <c r="Q12" s="394">
        <v>929</v>
      </c>
      <c r="R12" s="394">
        <v>2783</v>
      </c>
      <c r="S12" s="384">
        <f t="shared" si="2"/>
        <v>91.686434478018924</v>
      </c>
      <c r="T12" s="384">
        <f t="shared" si="3"/>
        <v>80.98059280802859</v>
      </c>
      <c r="U12" s="392"/>
      <c r="V12" s="392"/>
      <c r="W12" s="393"/>
      <c r="X12" s="393"/>
      <c r="Y12" s="393"/>
      <c r="Z12" s="393"/>
      <c r="AA12" s="393"/>
    </row>
    <row r="13" spans="1:27" ht="16.5" customHeight="1">
      <c r="A13" s="386" t="s">
        <v>493</v>
      </c>
      <c r="B13" s="387">
        <v>55734</v>
      </c>
      <c r="C13" s="388">
        <v>55734</v>
      </c>
      <c r="D13" s="389">
        <v>78809</v>
      </c>
      <c r="E13" s="390">
        <v>68958</v>
      </c>
      <c r="F13" s="382">
        <v>68958</v>
      </c>
      <c r="G13" s="391">
        <f t="shared" si="0"/>
        <v>68937</v>
      </c>
      <c r="H13" s="390">
        <v>206</v>
      </c>
      <c r="I13" s="390">
        <v>1570</v>
      </c>
      <c r="J13" s="390">
        <v>1361</v>
      </c>
      <c r="K13" s="390">
        <v>33350</v>
      </c>
      <c r="L13" s="390">
        <v>32450</v>
      </c>
      <c r="M13" s="390">
        <f t="shared" si="1"/>
        <v>21</v>
      </c>
      <c r="N13" s="390">
        <v>0</v>
      </c>
      <c r="O13" s="390">
        <v>6</v>
      </c>
      <c r="P13" s="390">
        <v>4</v>
      </c>
      <c r="Q13" s="394">
        <v>5</v>
      </c>
      <c r="R13" s="394">
        <v>6</v>
      </c>
      <c r="S13" s="384">
        <f t="shared" si="2"/>
        <v>99.969546680588181</v>
      </c>
      <c r="T13" s="384">
        <f t="shared" si="3"/>
        <v>87.500158611326114</v>
      </c>
      <c r="U13" s="392"/>
      <c r="V13" s="392"/>
      <c r="W13" s="393"/>
      <c r="X13" s="393"/>
      <c r="Y13" s="393"/>
      <c r="Z13" s="393"/>
      <c r="AA13" s="393"/>
    </row>
    <row r="14" spans="1:27" ht="16.5" customHeight="1">
      <c r="A14" s="386" t="s">
        <v>383</v>
      </c>
      <c r="B14" s="387">
        <v>60707</v>
      </c>
      <c r="C14" s="388">
        <v>60707</v>
      </c>
      <c r="D14" s="389">
        <v>51835</v>
      </c>
      <c r="E14" s="390">
        <v>42191</v>
      </c>
      <c r="F14" s="382">
        <v>42948</v>
      </c>
      <c r="G14" s="391">
        <f t="shared" si="0"/>
        <v>40558</v>
      </c>
      <c r="H14" s="390">
        <v>82</v>
      </c>
      <c r="I14" s="390">
        <v>1216</v>
      </c>
      <c r="J14" s="390">
        <v>919</v>
      </c>
      <c r="K14" s="390">
        <v>21165</v>
      </c>
      <c r="L14" s="390">
        <v>17176</v>
      </c>
      <c r="M14" s="390">
        <f t="shared" si="1"/>
        <v>2390</v>
      </c>
      <c r="N14" s="390">
        <v>0</v>
      </c>
      <c r="O14" s="390">
        <v>3</v>
      </c>
      <c r="P14" s="390">
        <v>5</v>
      </c>
      <c r="Q14" s="394">
        <v>1200</v>
      </c>
      <c r="R14" s="394">
        <v>1182</v>
      </c>
      <c r="S14" s="384">
        <f t="shared" si="2"/>
        <v>94.435130855918786</v>
      </c>
      <c r="T14" s="384">
        <f t="shared" si="3"/>
        <v>81.394810456255428</v>
      </c>
      <c r="U14" s="392"/>
      <c r="V14" s="392"/>
      <c r="W14" s="393"/>
      <c r="X14" s="393"/>
      <c r="Y14" s="393"/>
      <c r="Z14" s="393"/>
      <c r="AA14" s="393"/>
    </row>
    <row r="15" spans="1:27" ht="16.5" customHeight="1">
      <c r="A15" s="386" t="s">
        <v>384</v>
      </c>
      <c r="B15" s="387">
        <v>41595</v>
      </c>
      <c r="C15" s="388">
        <v>43292</v>
      </c>
      <c r="D15" s="389">
        <v>84891</v>
      </c>
      <c r="E15" s="390">
        <v>55633</v>
      </c>
      <c r="F15" s="382">
        <v>55633</v>
      </c>
      <c r="G15" s="391">
        <f t="shared" si="0"/>
        <v>55633</v>
      </c>
      <c r="H15" s="390">
        <v>1551</v>
      </c>
      <c r="I15" s="390">
        <v>793</v>
      </c>
      <c r="J15" s="390">
        <v>234</v>
      </c>
      <c r="K15" s="390">
        <v>28283</v>
      </c>
      <c r="L15" s="390">
        <v>24772</v>
      </c>
      <c r="M15" s="390">
        <f t="shared" si="1"/>
        <v>0</v>
      </c>
      <c r="N15" s="391">
        <v>0</v>
      </c>
      <c r="O15" s="391">
        <v>0</v>
      </c>
      <c r="P15" s="391">
        <v>0</v>
      </c>
      <c r="Q15" s="387">
        <v>0</v>
      </c>
      <c r="R15" s="387">
        <v>0</v>
      </c>
      <c r="S15" s="384">
        <f t="shared" si="2"/>
        <v>100</v>
      </c>
      <c r="T15" s="384">
        <f t="shared" si="3"/>
        <v>65.534626756664423</v>
      </c>
      <c r="U15" s="392"/>
      <c r="V15" s="392"/>
      <c r="W15" s="393"/>
      <c r="X15" s="393"/>
      <c r="Y15" s="393"/>
      <c r="Z15" s="393"/>
      <c r="AA15" s="393"/>
    </row>
    <row r="16" spans="1:27" ht="16.5" customHeight="1">
      <c r="A16" s="386" t="s">
        <v>494</v>
      </c>
      <c r="B16" s="387">
        <v>39681</v>
      </c>
      <c r="C16" s="388">
        <v>39681</v>
      </c>
      <c r="D16" s="389">
        <v>61668</v>
      </c>
      <c r="E16" s="390">
        <v>32280</v>
      </c>
      <c r="F16" s="382">
        <v>32440</v>
      </c>
      <c r="G16" s="391">
        <f t="shared" si="0"/>
        <v>31965</v>
      </c>
      <c r="H16" s="390">
        <v>287</v>
      </c>
      <c r="I16" s="390">
        <v>991</v>
      </c>
      <c r="J16" s="390">
        <v>495</v>
      </c>
      <c r="K16" s="390">
        <v>18108</v>
      </c>
      <c r="L16" s="390">
        <v>12084</v>
      </c>
      <c r="M16" s="390">
        <f t="shared" si="1"/>
        <v>475</v>
      </c>
      <c r="N16" s="391">
        <v>0</v>
      </c>
      <c r="O16" s="391">
        <v>0</v>
      </c>
      <c r="P16" s="391">
        <v>0</v>
      </c>
      <c r="Q16" s="387">
        <v>250</v>
      </c>
      <c r="R16" s="387">
        <v>225</v>
      </c>
      <c r="S16" s="384">
        <f t="shared" si="2"/>
        <v>98.535758323057948</v>
      </c>
      <c r="T16" s="384">
        <f t="shared" si="3"/>
        <v>52.344814166180186</v>
      </c>
      <c r="U16" s="392"/>
      <c r="V16" s="392"/>
      <c r="W16" s="393"/>
      <c r="X16" s="393"/>
      <c r="Y16" s="393"/>
      <c r="Z16" s="393"/>
      <c r="AA16" s="393"/>
    </row>
    <row r="17" spans="1:27" ht="16.5" customHeight="1">
      <c r="A17" s="386" t="s">
        <v>386</v>
      </c>
      <c r="B17" s="387">
        <v>46221</v>
      </c>
      <c r="C17" s="388">
        <v>46284</v>
      </c>
      <c r="D17" s="389">
        <v>55755</v>
      </c>
      <c r="E17" s="390">
        <v>54193</v>
      </c>
      <c r="F17" s="382">
        <v>54193</v>
      </c>
      <c r="G17" s="391">
        <f t="shared" si="0"/>
        <v>54193</v>
      </c>
      <c r="H17" s="390">
        <v>218</v>
      </c>
      <c r="I17" s="390">
        <v>662</v>
      </c>
      <c r="J17" s="390">
        <v>551</v>
      </c>
      <c r="K17" s="390">
        <v>24068</v>
      </c>
      <c r="L17" s="390">
        <v>28694</v>
      </c>
      <c r="M17" s="390">
        <f t="shared" si="1"/>
        <v>0</v>
      </c>
      <c r="N17" s="391">
        <v>0</v>
      </c>
      <c r="O17" s="391">
        <v>0</v>
      </c>
      <c r="P17" s="391">
        <v>0</v>
      </c>
      <c r="Q17" s="387">
        <v>0</v>
      </c>
      <c r="R17" s="387">
        <v>0</v>
      </c>
      <c r="S17" s="384">
        <f t="shared" si="2"/>
        <v>100</v>
      </c>
      <c r="T17" s="384">
        <f t="shared" si="3"/>
        <v>97.198457537440589</v>
      </c>
      <c r="U17" s="392"/>
      <c r="V17" s="392"/>
      <c r="W17" s="393"/>
      <c r="X17" s="393"/>
      <c r="Y17" s="393"/>
      <c r="Z17" s="393"/>
      <c r="AA17" s="393"/>
    </row>
    <row r="18" spans="1:27" ht="16.5" customHeight="1">
      <c r="A18" s="386" t="s">
        <v>387</v>
      </c>
      <c r="B18" s="387">
        <v>129060</v>
      </c>
      <c r="C18" s="388">
        <v>130059</v>
      </c>
      <c r="D18" s="389">
        <v>79355</v>
      </c>
      <c r="E18" s="390">
        <v>59027</v>
      </c>
      <c r="F18" s="382">
        <v>59027</v>
      </c>
      <c r="G18" s="391">
        <f t="shared" si="0"/>
        <v>59027</v>
      </c>
      <c r="H18" s="390">
        <v>882</v>
      </c>
      <c r="I18" s="390">
        <v>1775</v>
      </c>
      <c r="J18" s="390">
        <v>444</v>
      </c>
      <c r="K18" s="390">
        <v>29395</v>
      </c>
      <c r="L18" s="390">
        <v>26531</v>
      </c>
      <c r="M18" s="390">
        <f t="shared" si="1"/>
        <v>0</v>
      </c>
      <c r="N18" s="391">
        <v>0</v>
      </c>
      <c r="O18" s="391">
        <v>0</v>
      </c>
      <c r="P18" s="391">
        <v>0</v>
      </c>
      <c r="Q18" s="387">
        <v>0</v>
      </c>
      <c r="R18" s="387">
        <v>0</v>
      </c>
      <c r="S18" s="384">
        <f t="shared" si="2"/>
        <v>100</v>
      </c>
      <c r="T18" s="384">
        <f t="shared" si="3"/>
        <v>74.383466700270944</v>
      </c>
    </row>
    <row r="19" spans="1:27" ht="16.5" customHeight="1">
      <c r="A19" s="386" t="s">
        <v>495</v>
      </c>
      <c r="B19" s="387">
        <v>97081</v>
      </c>
      <c r="C19" s="388">
        <v>97438</v>
      </c>
      <c r="D19" s="389">
        <v>48113</v>
      </c>
      <c r="E19" s="390">
        <v>42692</v>
      </c>
      <c r="F19" s="382">
        <v>42727</v>
      </c>
      <c r="G19" s="391">
        <f t="shared" si="0"/>
        <v>42727</v>
      </c>
      <c r="H19" s="390">
        <v>99</v>
      </c>
      <c r="I19" s="390">
        <v>1345</v>
      </c>
      <c r="J19" s="390">
        <v>650</v>
      </c>
      <c r="K19" s="390">
        <v>22822</v>
      </c>
      <c r="L19" s="390">
        <v>17811</v>
      </c>
      <c r="M19" s="390">
        <f t="shared" si="1"/>
        <v>0</v>
      </c>
      <c r="N19" s="391">
        <v>0</v>
      </c>
      <c r="O19" s="391">
        <v>0</v>
      </c>
      <c r="P19" s="391">
        <v>0</v>
      </c>
      <c r="Q19" s="387">
        <v>0</v>
      </c>
      <c r="R19" s="387">
        <v>0</v>
      </c>
      <c r="S19" s="384">
        <f t="shared" si="2"/>
        <v>100</v>
      </c>
      <c r="T19" s="384">
        <f t="shared" si="3"/>
        <v>88.73277492569575</v>
      </c>
    </row>
    <row r="20" spans="1:27" ht="16.5" customHeight="1">
      <c r="A20" s="386" t="s">
        <v>389</v>
      </c>
      <c r="B20" s="387">
        <v>73681</v>
      </c>
      <c r="C20" s="388">
        <v>73728</v>
      </c>
      <c r="D20" s="389">
        <v>170602</v>
      </c>
      <c r="E20" s="390">
        <v>111765</v>
      </c>
      <c r="F20" s="382">
        <v>111765</v>
      </c>
      <c r="G20" s="391">
        <f t="shared" si="0"/>
        <v>104228</v>
      </c>
      <c r="H20" s="390">
        <v>172</v>
      </c>
      <c r="I20" s="390">
        <v>2362</v>
      </c>
      <c r="J20" s="390">
        <v>2295</v>
      </c>
      <c r="K20" s="390">
        <v>56864</v>
      </c>
      <c r="L20" s="390">
        <v>42535</v>
      </c>
      <c r="M20" s="390">
        <f t="shared" si="1"/>
        <v>7537</v>
      </c>
      <c r="N20" s="390">
        <v>0</v>
      </c>
      <c r="O20" s="390">
        <v>0</v>
      </c>
      <c r="P20" s="390">
        <v>15</v>
      </c>
      <c r="Q20" s="390">
        <v>2777</v>
      </c>
      <c r="R20" s="390">
        <v>4745</v>
      </c>
      <c r="S20" s="384">
        <f t="shared" si="2"/>
        <v>93.256386167404827</v>
      </c>
      <c r="T20" s="384">
        <f t="shared" si="3"/>
        <v>65.512127642114393</v>
      </c>
    </row>
    <row r="21" spans="1:27" ht="16.5" customHeight="1">
      <c r="A21" s="395" t="s">
        <v>496</v>
      </c>
      <c r="B21" s="396">
        <f>SUM(B6:B20)</f>
        <v>903679</v>
      </c>
      <c r="C21" s="396">
        <f>SUM(C6:C20)</f>
        <v>909622</v>
      </c>
      <c r="D21" s="397">
        <f>SUM(D6:D20)</f>
        <v>1145093</v>
      </c>
      <c r="E21" s="397">
        <f>SUM(E6:E20)</f>
        <v>873821</v>
      </c>
      <c r="F21" s="397">
        <f>SUM(F6:F20)</f>
        <v>875377</v>
      </c>
      <c r="G21" s="397">
        <f t="shared" ref="G21:R21" si="4">SUM(G6:G20)</f>
        <v>855736</v>
      </c>
      <c r="H21" s="397">
        <f t="shared" si="4"/>
        <v>5133</v>
      </c>
      <c r="I21" s="397">
        <f t="shared" si="4"/>
        <v>18673</v>
      </c>
      <c r="J21" s="397">
        <f t="shared" si="4"/>
        <v>12293</v>
      </c>
      <c r="K21" s="397">
        <f t="shared" si="4"/>
        <v>439651</v>
      </c>
      <c r="L21" s="397">
        <f t="shared" si="4"/>
        <v>379986</v>
      </c>
      <c r="M21" s="397">
        <f t="shared" si="4"/>
        <v>19641</v>
      </c>
      <c r="N21" s="397">
        <f t="shared" si="4"/>
        <v>8</v>
      </c>
      <c r="O21" s="397">
        <f t="shared" si="4"/>
        <v>70</v>
      </c>
      <c r="P21" s="397">
        <f t="shared" si="4"/>
        <v>169</v>
      </c>
      <c r="Q21" s="397">
        <f t="shared" si="4"/>
        <v>7251</v>
      </c>
      <c r="R21" s="397">
        <f t="shared" si="4"/>
        <v>12143</v>
      </c>
      <c r="S21" s="398">
        <f>G21/F21*100</f>
        <v>97.756281008068527</v>
      </c>
      <c r="T21" s="398">
        <f t="shared" si="3"/>
        <v>76.310046432909814</v>
      </c>
    </row>
    <row r="23" spans="1:27">
      <c r="A23" s="399"/>
      <c r="B23" s="6"/>
      <c r="C23" s="6"/>
      <c r="D23" s="376"/>
      <c r="E23" s="6"/>
      <c r="F23" s="6"/>
      <c r="G23" s="6"/>
      <c r="H23" s="390"/>
      <c r="I23" s="390"/>
      <c r="J23" s="390"/>
      <c r="K23" s="390"/>
      <c r="L23" s="390"/>
      <c r="M23" s="6"/>
      <c r="N23" s="6"/>
      <c r="O23" s="6"/>
      <c r="P23" s="6"/>
      <c r="Q23" s="6"/>
      <c r="R23" s="399"/>
      <c r="S23" s="399"/>
      <c r="T23" s="399"/>
      <c r="U23" s="399"/>
    </row>
    <row r="24" spans="1:27">
      <c r="A24" s="399"/>
      <c r="B24" s="6"/>
      <c r="C24" s="6"/>
      <c r="D24" s="37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399"/>
      <c r="S24" s="399"/>
      <c r="T24" s="399"/>
      <c r="U24" s="399"/>
    </row>
    <row r="25" spans="1:27">
      <c r="A25" s="399"/>
      <c r="B25" s="6"/>
      <c r="C25" s="6"/>
      <c r="D25" s="37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399"/>
      <c r="S25" s="399"/>
      <c r="T25" s="399"/>
      <c r="U25" s="399"/>
    </row>
    <row r="26" spans="1:27">
      <c r="A26" s="399"/>
      <c r="B26" s="6"/>
      <c r="C26" s="6"/>
      <c r="D26" s="37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399"/>
      <c r="S26" s="399"/>
      <c r="T26" s="399"/>
      <c r="U26" s="399"/>
    </row>
    <row r="27" spans="1:27">
      <c r="A27" s="399"/>
      <c r="B27" s="6"/>
      <c r="C27" s="6"/>
      <c r="D27" s="37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399"/>
      <c r="S27" s="399"/>
      <c r="T27" s="399"/>
      <c r="U27" s="399"/>
    </row>
    <row r="28" spans="1:27">
      <c r="A28" s="399"/>
      <c r="B28" s="6"/>
      <c r="C28" s="6"/>
      <c r="D28" s="37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399"/>
      <c r="S28" s="399"/>
      <c r="T28" s="399"/>
      <c r="U28" s="399"/>
    </row>
    <row r="29" spans="1:27">
      <c r="A29" s="399"/>
      <c r="B29" s="6"/>
      <c r="C29" s="6"/>
      <c r="D29" s="37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399"/>
      <c r="S29" s="399"/>
      <c r="T29" s="399"/>
      <c r="U29" s="399"/>
    </row>
    <row r="30" spans="1:27">
      <c r="A30" s="399"/>
      <c r="B30" s="6"/>
      <c r="C30" s="6"/>
      <c r="D30" s="37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399"/>
      <c r="S30" s="399"/>
      <c r="T30" s="399"/>
      <c r="U30" s="399"/>
    </row>
    <row r="31" spans="1:27">
      <c r="A31" s="399"/>
      <c r="B31" s="6"/>
      <c r="C31" s="6"/>
      <c r="D31" s="37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399"/>
      <c r="S31" s="399"/>
      <c r="T31" s="399"/>
      <c r="U31" s="399"/>
    </row>
    <row r="32" spans="1:27">
      <c r="A32" s="399"/>
      <c r="B32" s="6"/>
      <c r="C32" s="6"/>
      <c r="D32" s="37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399"/>
      <c r="S32" s="399"/>
      <c r="T32" s="399"/>
      <c r="U32" s="399"/>
    </row>
    <row r="33" spans="1:21">
      <c r="A33" s="399"/>
      <c r="B33" s="6"/>
      <c r="C33" s="6"/>
      <c r="D33" s="37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399"/>
      <c r="S33" s="399"/>
      <c r="T33" s="399"/>
      <c r="U33" s="399"/>
    </row>
    <row r="34" spans="1:21">
      <c r="A34" s="399"/>
      <c r="B34" s="6"/>
      <c r="C34" s="6"/>
      <c r="D34" s="37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399"/>
      <c r="S34" s="399"/>
      <c r="T34" s="399"/>
      <c r="U34" s="399"/>
    </row>
    <row r="35" spans="1:21">
      <c r="A35" s="399"/>
      <c r="B35" s="6"/>
      <c r="C35" s="6"/>
      <c r="D35" s="37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399"/>
      <c r="S35" s="399"/>
      <c r="T35" s="399"/>
      <c r="U35" s="399"/>
    </row>
    <row r="36" spans="1:21">
      <c r="A36" s="399"/>
      <c r="B36" s="6"/>
      <c r="C36" s="6"/>
      <c r="D36" s="37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399"/>
      <c r="S36" s="399"/>
      <c r="T36" s="399"/>
      <c r="U36" s="399"/>
    </row>
    <row r="37" spans="1:21">
      <c r="A37" s="399"/>
      <c r="B37" s="6"/>
      <c r="C37" s="6"/>
      <c r="D37" s="37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399"/>
      <c r="S37" s="399"/>
      <c r="T37" s="399"/>
      <c r="U37" s="399"/>
    </row>
    <row r="38" spans="1:21">
      <c r="A38" s="399"/>
      <c r="B38" s="6"/>
      <c r="C38" s="6"/>
      <c r="D38" s="37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399"/>
      <c r="S38" s="399"/>
      <c r="T38" s="399"/>
      <c r="U38" s="399"/>
    </row>
    <row r="39" spans="1:21">
      <c r="A39" s="399"/>
      <c r="B39" s="6"/>
      <c r="C39" s="6"/>
      <c r="D39" s="37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399"/>
      <c r="S39" s="399"/>
      <c r="T39" s="399"/>
      <c r="U39" s="399"/>
    </row>
    <row r="40" spans="1:21">
      <c r="A40" s="399"/>
      <c r="B40" s="6"/>
      <c r="C40" s="6"/>
      <c r="D40" s="37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399"/>
      <c r="S40" s="399"/>
      <c r="T40" s="399"/>
      <c r="U40" s="399"/>
    </row>
    <row r="41" spans="1:21">
      <c r="A41" s="399"/>
      <c r="B41" s="6"/>
      <c r="C41" s="6"/>
      <c r="D41" s="37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399"/>
      <c r="S41" s="399"/>
      <c r="T41" s="399"/>
      <c r="U41" s="399"/>
    </row>
    <row r="42" spans="1:21">
      <c r="A42" s="399"/>
      <c r="B42" s="6"/>
      <c r="C42" s="6"/>
      <c r="D42" s="37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399"/>
      <c r="S42" s="399"/>
      <c r="T42" s="399"/>
      <c r="U42" s="399"/>
    </row>
    <row r="43" spans="1:21">
      <c r="A43" s="399"/>
      <c r="B43" s="6"/>
      <c r="C43" s="6"/>
      <c r="D43" s="37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399"/>
      <c r="S43" s="399"/>
      <c r="T43" s="399"/>
      <c r="U43" s="399"/>
    </row>
    <row r="44" spans="1:21">
      <c r="A44" s="399"/>
      <c r="B44" s="6"/>
      <c r="C44" s="6"/>
      <c r="D44" s="37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399"/>
      <c r="S44" s="399"/>
      <c r="T44" s="399"/>
      <c r="U44" s="399"/>
    </row>
    <row r="45" spans="1:21">
      <c r="A45" s="399"/>
      <c r="B45" s="6"/>
      <c r="C45" s="6"/>
      <c r="D45" s="37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399"/>
      <c r="S45" s="399"/>
      <c r="T45" s="399"/>
      <c r="U45" s="399"/>
    </row>
    <row r="46" spans="1:21">
      <c r="A46" s="399"/>
      <c r="B46" s="6"/>
      <c r="C46" s="6"/>
      <c r="D46" s="37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399"/>
      <c r="S46" s="399"/>
      <c r="T46" s="399"/>
      <c r="U46" s="399"/>
    </row>
    <row r="47" spans="1:21">
      <c r="A47" s="399"/>
      <c r="B47" s="6"/>
      <c r="C47" s="6"/>
      <c r="D47" s="37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399"/>
      <c r="S47" s="399"/>
      <c r="T47" s="399"/>
      <c r="U47" s="399"/>
    </row>
    <row r="48" spans="1:21">
      <c r="A48" s="399"/>
      <c r="B48" s="6"/>
      <c r="C48" s="6"/>
      <c r="D48" s="37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399"/>
      <c r="S48" s="399"/>
      <c r="T48" s="399"/>
      <c r="U48" s="399"/>
    </row>
    <row r="49" spans="1:21">
      <c r="A49" s="399"/>
      <c r="B49" s="6"/>
      <c r="C49" s="6"/>
      <c r="D49" s="37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399"/>
      <c r="S49" s="399"/>
      <c r="T49" s="399"/>
      <c r="U49" s="399"/>
    </row>
    <row r="50" spans="1:21">
      <c r="A50" s="399"/>
      <c r="B50" s="6"/>
      <c r="C50" s="6"/>
      <c r="D50" s="37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399"/>
      <c r="S50" s="399"/>
      <c r="T50" s="399"/>
      <c r="U50" s="399"/>
    </row>
    <row r="51" spans="1:21">
      <c r="A51" s="399"/>
      <c r="B51" s="6"/>
      <c r="C51" s="6"/>
      <c r="D51" s="37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399"/>
      <c r="S51" s="399"/>
      <c r="T51" s="399"/>
      <c r="U51" s="399"/>
    </row>
    <row r="52" spans="1:21">
      <c r="A52" s="399"/>
      <c r="B52" s="6"/>
      <c r="C52" s="6"/>
      <c r="D52" s="37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399"/>
      <c r="S52" s="399"/>
      <c r="T52" s="399"/>
      <c r="U52" s="399"/>
    </row>
    <row r="53" spans="1:21">
      <c r="A53" s="399"/>
      <c r="B53" s="6"/>
      <c r="C53" s="6"/>
      <c r="D53" s="37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399"/>
      <c r="S53" s="399"/>
      <c r="T53" s="399"/>
      <c r="U53" s="399"/>
    </row>
    <row r="54" spans="1:21">
      <c r="A54" s="399"/>
      <c r="B54" s="6"/>
      <c r="C54" s="6"/>
      <c r="D54" s="37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399"/>
      <c r="S54" s="399"/>
      <c r="T54" s="399"/>
      <c r="U54" s="399"/>
    </row>
    <row r="55" spans="1:21">
      <c r="A55" s="399"/>
      <c r="B55" s="6"/>
      <c r="C55" s="6"/>
      <c r="D55" s="37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399"/>
      <c r="S55" s="399"/>
      <c r="T55" s="399"/>
      <c r="U55" s="399"/>
    </row>
    <row r="56" spans="1:21">
      <c r="A56" s="399"/>
      <c r="B56" s="6"/>
      <c r="C56" s="6"/>
      <c r="D56" s="37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399"/>
      <c r="S56" s="399"/>
      <c r="T56" s="399"/>
      <c r="U56" s="399"/>
    </row>
    <row r="57" spans="1:21">
      <c r="A57" s="399"/>
      <c r="B57" s="6"/>
      <c r="C57" s="6"/>
      <c r="D57" s="37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399"/>
      <c r="S57" s="399"/>
      <c r="T57" s="399"/>
      <c r="U57" s="399"/>
    </row>
  </sheetData>
  <mergeCells count="10">
    <mergeCell ref="A3:A5"/>
    <mergeCell ref="B3:C4"/>
    <mergeCell ref="D3:T3"/>
    <mergeCell ref="D4:D5"/>
    <mergeCell ref="E4:E5"/>
    <mergeCell ref="F4:F5"/>
    <mergeCell ref="G4:G5"/>
    <mergeCell ref="M4:M5"/>
    <mergeCell ref="S4:S5"/>
    <mergeCell ref="T4:T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97"/>
  <sheetViews>
    <sheetView topLeftCell="A45" workbookViewId="0">
      <selection activeCell="J51" sqref="J51"/>
    </sheetView>
  </sheetViews>
  <sheetFormatPr defaultRowHeight="12.75"/>
  <cols>
    <col min="1" max="1" width="13.5703125" style="31" customWidth="1"/>
    <col min="2" max="2" width="8.5703125" style="258" customWidth="1"/>
    <col min="3" max="3" width="6.42578125" style="258" customWidth="1"/>
    <col min="4" max="5" width="5.7109375" style="258" customWidth="1"/>
    <col min="6" max="6" width="7.28515625" style="258" customWidth="1"/>
    <col min="7" max="10" width="5.7109375" style="258" customWidth="1"/>
    <col min="11" max="11" width="7.28515625" style="258" customWidth="1"/>
    <col min="12" max="12" width="7.140625" style="258" customWidth="1"/>
    <col min="13" max="14" width="5.7109375" style="258" customWidth="1"/>
    <col min="15" max="256" width="9.140625" style="31"/>
    <col min="257" max="257" width="13.5703125" style="31" customWidth="1"/>
    <col min="258" max="258" width="8.5703125" style="31" customWidth="1"/>
    <col min="259" max="259" width="6.42578125" style="31" customWidth="1"/>
    <col min="260" max="261" width="5.7109375" style="31" customWidth="1"/>
    <col min="262" max="262" width="6" style="31" customWidth="1"/>
    <col min="263" max="266" width="5.7109375" style="31" customWidth="1"/>
    <col min="267" max="267" width="7.28515625" style="31" customWidth="1"/>
    <col min="268" max="268" width="6" style="31" customWidth="1"/>
    <col min="269" max="270" width="5.7109375" style="31" customWidth="1"/>
    <col min="271" max="512" width="9.140625" style="31"/>
    <col min="513" max="513" width="13.5703125" style="31" customWidth="1"/>
    <col min="514" max="514" width="8.5703125" style="31" customWidth="1"/>
    <col min="515" max="515" width="6.42578125" style="31" customWidth="1"/>
    <col min="516" max="517" width="5.7109375" style="31" customWidth="1"/>
    <col min="518" max="518" width="6" style="31" customWidth="1"/>
    <col min="519" max="522" width="5.7109375" style="31" customWidth="1"/>
    <col min="523" max="523" width="7.28515625" style="31" customWidth="1"/>
    <col min="524" max="524" width="6" style="31" customWidth="1"/>
    <col min="525" max="526" width="5.7109375" style="31" customWidth="1"/>
    <col min="527" max="768" width="9.140625" style="31"/>
    <col min="769" max="769" width="13.5703125" style="31" customWidth="1"/>
    <col min="770" max="770" width="8.5703125" style="31" customWidth="1"/>
    <col min="771" max="771" width="6.42578125" style="31" customWidth="1"/>
    <col min="772" max="773" width="5.7109375" style="31" customWidth="1"/>
    <col min="774" max="774" width="6" style="31" customWidth="1"/>
    <col min="775" max="778" width="5.7109375" style="31" customWidth="1"/>
    <col min="779" max="779" width="7.28515625" style="31" customWidth="1"/>
    <col min="780" max="780" width="6" style="31" customWidth="1"/>
    <col min="781" max="782" width="5.7109375" style="31" customWidth="1"/>
    <col min="783" max="1024" width="9.140625" style="31"/>
    <col min="1025" max="1025" width="13.5703125" style="31" customWidth="1"/>
    <col min="1026" max="1026" width="8.5703125" style="31" customWidth="1"/>
    <col min="1027" max="1027" width="6.42578125" style="31" customWidth="1"/>
    <col min="1028" max="1029" width="5.7109375" style="31" customWidth="1"/>
    <col min="1030" max="1030" width="6" style="31" customWidth="1"/>
    <col min="1031" max="1034" width="5.7109375" style="31" customWidth="1"/>
    <col min="1035" max="1035" width="7.28515625" style="31" customWidth="1"/>
    <col min="1036" max="1036" width="6" style="31" customWidth="1"/>
    <col min="1037" max="1038" width="5.7109375" style="31" customWidth="1"/>
    <col min="1039" max="1280" width="9.140625" style="31"/>
    <col min="1281" max="1281" width="13.5703125" style="31" customWidth="1"/>
    <col min="1282" max="1282" width="8.5703125" style="31" customWidth="1"/>
    <col min="1283" max="1283" width="6.42578125" style="31" customWidth="1"/>
    <col min="1284" max="1285" width="5.7109375" style="31" customWidth="1"/>
    <col min="1286" max="1286" width="6" style="31" customWidth="1"/>
    <col min="1287" max="1290" width="5.7109375" style="31" customWidth="1"/>
    <col min="1291" max="1291" width="7.28515625" style="31" customWidth="1"/>
    <col min="1292" max="1292" width="6" style="31" customWidth="1"/>
    <col min="1293" max="1294" width="5.7109375" style="31" customWidth="1"/>
    <col min="1295" max="1536" width="9.140625" style="31"/>
    <col min="1537" max="1537" width="13.5703125" style="31" customWidth="1"/>
    <col min="1538" max="1538" width="8.5703125" style="31" customWidth="1"/>
    <col min="1539" max="1539" width="6.42578125" style="31" customWidth="1"/>
    <col min="1540" max="1541" width="5.7109375" style="31" customWidth="1"/>
    <col min="1542" max="1542" width="6" style="31" customWidth="1"/>
    <col min="1543" max="1546" width="5.7109375" style="31" customWidth="1"/>
    <col min="1547" max="1547" width="7.28515625" style="31" customWidth="1"/>
    <col min="1548" max="1548" width="6" style="31" customWidth="1"/>
    <col min="1549" max="1550" width="5.7109375" style="31" customWidth="1"/>
    <col min="1551" max="1792" width="9.140625" style="31"/>
    <col min="1793" max="1793" width="13.5703125" style="31" customWidth="1"/>
    <col min="1794" max="1794" width="8.5703125" style="31" customWidth="1"/>
    <col min="1795" max="1795" width="6.42578125" style="31" customWidth="1"/>
    <col min="1796" max="1797" width="5.7109375" style="31" customWidth="1"/>
    <col min="1798" max="1798" width="6" style="31" customWidth="1"/>
    <col min="1799" max="1802" width="5.7109375" style="31" customWidth="1"/>
    <col min="1803" max="1803" width="7.28515625" style="31" customWidth="1"/>
    <col min="1804" max="1804" width="6" style="31" customWidth="1"/>
    <col min="1805" max="1806" width="5.7109375" style="31" customWidth="1"/>
    <col min="1807" max="2048" width="9.140625" style="31"/>
    <col min="2049" max="2049" width="13.5703125" style="31" customWidth="1"/>
    <col min="2050" max="2050" width="8.5703125" style="31" customWidth="1"/>
    <col min="2051" max="2051" width="6.42578125" style="31" customWidth="1"/>
    <col min="2052" max="2053" width="5.7109375" style="31" customWidth="1"/>
    <col min="2054" max="2054" width="6" style="31" customWidth="1"/>
    <col min="2055" max="2058" width="5.7109375" style="31" customWidth="1"/>
    <col min="2059" max="2059" width="7.28515625" style="31" customWidth="1"/>
    <col min="2060" max="2060" width="6" style="31" customWidth="1"/>
    <col min="2061" max="2062" width="5.7109375" style="31" customWidth="1"/>
    <col min="2063" max="2304" width="9.140625" style="31"/>
    <col min="2305" max="2305" width="13.5703125" style="31" customWidth="1"/>
    <col min="2306" max="2306" width="8.5703125" style="31" customWidth="1"/>
    <col min="2307" max="2307" width="6.42578125" style="31" customWidth="1"/>
    <col min="2308" max="2309" width="5.7109375" style="31" customWidth="1"/>
    <col min="2310" max="2310" width="6" style="31" customWidth="1"/>
    <col min="2311" max="2314" width="5.7109375" style="31" customWidth="1"/>
    <col min="2315" max="2315" width="7.28515625" style="31" customWidth="1"/>
    <col min="2316" max="2316" width="6" style="31" customWidth="1"/>
    <col min="2317" max="2318" width="5.7109375" style="31" customWidth="1"/>
    <col min="2319" max="2560" width="9.140625" style="31"/>
    <col min="2561" max="2561" width="13.5703125" style="31" customWidth="1"/>
    <col min="2562" max="2562" width="8.5703125" style="31" customWidth="1"/>
    <col min="2563" max="2563" width="6.42578125" style="31" customWidth="1"/>
    <col min="2564" max="2565" width="5.7109375" style="31" customWidth="1"/>
    <col min="2566" max="2566" width="6" style="31" customWidth="1"/>
    <col min="2567" max="2570" width="5.7109375" style="31" customWidth="1"/>
    <col min="2571" max="2571" width="7.28515625" style="31" customWidth="1"/>
    <col min="2572" max="2572" width="6" style="31" customWidth="1"/>
    <col min="2573" max="2574" width="5.7109375" style="31" customWidth="1"/>
    <col min="2575" max="2816" width="9.140625" style="31"/>
    <col min="2817" max="2817" width="13.5703125" style="31" customWidth="1"/>
    <col min="2818" max="2818" width="8.5703125" style="31" customWidth="1"/>
    <col min="2819" max="2819" width="6.42578125" style="31" customWidth="1"/>
    <col min="2820" max="2821" width="5.7109375" style="31" customWidth="1"/>
    <col min="2822" max="2822" width="6" style="31" customWidth="1"/>
    <col min="2823" max="2826" width="5.7109375" style="31" customWidth="1"/>
    <col min="2827" max="2827" width="7.28515625" style="31" customWidth="1"/>
    <col min="2828" max="2828" width="6" style="31" customWidth="1"/>
    <col min="2829" max="2830" width="5.7109375" style="31" customWidth="1"/>
    <col min="2831" max="3072" width="9.140625" style="31"/>
    <col min="3073" max="3073" width="13.5703125" style="31" customWidth="1"/>
    <col min="3074" max="3074" width="8.5703125" style="31" customWidth="1"/>
    <col min="3075" max="3075" width="6.42578125" style="31" customWidth="1"/>
    <col min="3076" max="3077" width="5.7109375" style="31" customWidth="1"/>
    <col min="3078" max="3078" width="6" style="31" customWidth="1"/>
    <col min="3079" max="3082" width="5.7109375" style="31" customWidth="1"/>
    <col min="3083" max="3083" width="7.28515625" style="31" customWidth="1"/>
    <col min="3084" max="3084" width="6" style="31" customWidth="1"/>
    <col min="3085" max="3086" width="5.7109375" style="31" customWidth="1"/>
    <col min="3087" max="3328" width="9.140625" style="31"/>
    <col min="3329" max="3329" width="13.5703125" style="31" customWidth="1"/>
    <col min="3330" max="3330" width="8.5703125" style="31" customWidth="1"/>
    <col min="3331" max="3331" width="6.42578125" style="31" customWidth="1"/>
    <col min="3332" max="3333" width="5.7109375" style="31" customWidth="1"/>
    <col min="3334" max="3334" width="6" style="31" customWidth="1"/>
    <col min="3335" max="3338" width="5.7109375" style="31" customWidth="1"/>
    <col min="3339" max="3339" width="7.28515625" style="31" customWidth="1"/>
    <col min="3340" max="3340" width="6" style="31" customWidth="1"/>
    <col min="3341" max="3342" width="5.7109375" style="31" customWidth="1"/>
    <col min="3343" max="3584" width="9.140625" style="31"/>
    <col min="3585" max="3585" width="13.5703125" style="31" customWidth="1"/>
    <col min="3586" max="3586" width="8.5703125" style="31" customWidth="1"/>
    <col min="3587" max="3587" width="6.42578125" style="31" customWidth="1"/>
    <col min="3588" max="3589" width="5.7109375" style="31" customWidth="1"/>
    <col min="3590" max="3590" width="6" style="31" customWidth="1"/>
    <col min="3591" max="3594" width="5.7109375" style="31" customWidth="1"/>
    <col min="3595" max="3595" width="7.28515625" style="31" customWidth="1"/>
    <col min="3596" max="3596" width="6" style="31" customWidth="1"/>
    <col min="3597" max="3598" width="5.7109375" style="31" customWidth="1"/>
    <col min="3599" max="3840" width="9.140625" style="31"/>
    <col min="3841" max="3841" width="13.5703125" style="31" customWidth="1"/>
    <col min="3842" max="3842" width="8.5703125" style="31" customWidth="1"/>
    <col min="3843" max="3843" width="6.42578125" style="31" customWidth="1"/>
    <col min="3844" max="3845" width="5.7109375" style="31" customWidth="1"/>
    <col min="3846" max="3846" width="6" style="31" customWidth="1"/>
    <col min="3847" max="3850" width="5.7109375" style="31" customWidth="1"/>
    <col min="3851" max="3851" width="7.28515625" style="31" customWidth="1"/>
    <col min="3852" max="3852" width="6" style="31" customWidth="1"/>
    <col min="3853" max="3854" width="5.7109375" style="31" customWidth="1"/>
    <col min="3855" max="4096" width="9.140625" style="31"/>
    <col min="4097" max="4097" width="13.5703125" style="31" customWidth="1"/>
    <col min="4098" max="4098" width="8.5703125" style="31" customWidth="1"/>
    <col min="4099" max="4099" width="6.42578125" style="31" customWidth="1"/>
    <col min="4100" max="4101" width="5.7109375" style="31" customWidth="1"/>
    <col min="4102" max="4102" width="6" style="31" customWidth="1"/>
    <col min="4103" max="4106" width="5.7109375" style="31" customWidth="1"/>
    <col min="4107" max="4107" width="7.28515625" style="31" customWidth="1"/>
    <col min="4108" max="4108" width="6" style="31" customWidth="1"/>
    <col min="4109" max="4110" width="5.7109375" style="31" customWidth="1"/>
    <col min="4111" max="4352" width="9.140625" style="31"/>
    <col min="4353" max="4353" width="13.5703125" style="31" customWidth="1"/>
    <col min="4354" max="4354" width="8.5703125" style="31" customWidth="1"/>
    <col min="4355" max="4355" width="6.42578125" style="31" customWidth="1"/>
    <col min="4356" max="4357" width="5.7109375" style="31" customWidth="1"/>
    <col min="4358" max="4358" width="6" style="31" customWidth="1"/>
    <col min="4359" max="4362" width="5.7109375" style="31" customWidth="1"/>
    <col min="4363" max="4363" width="7.28515625" style="31" customWidth="1"/>
    <col min="4364" max="4364" width="6" style="31" customWidth="1"/>
    <col min="4365" max="4366" width="5.7109375" style="31" customWidth="1"/>
    <col min="4367" max="4608" width="9.140625" style="31"/>
    <col min="4609" max="4609" width="13.5703125" style="31" customWidth="1"/>
    <col min="4610" max="4610" width="8.5703125" style="31" customWidth="1"/>
    <col min="4611" max="4611" width="6.42578125" style="31" customWidth="1"/>
    <col min="4612" max="4613" width="5.7109375" style="31" customWidth="1"/>
    <col min="4614" max="4614" width="6" style="31" customWidth="1"/>
    <col min="4615" max="4618" width="5.7109375" style="31" customWidth="1"/>
    <col min="4619" max="4619" width="7.28515625" style="31" customWidth="1"/>
    <col min="4620" max="4620" width="6" style="31" customWidth="1"/>
    <col min="4621" max="4622" width="5.7109375" style="31" customWidth="1"/>
    <col min="4623" max="4864" width="9.140625" style="31"/>
    <col min="4865" max="4865" width="13.5703125" style="31" customWidth="1"/>
    <col min="4866" max="4866" width="8.5703125" style="31" customWidth="1"/>
    <col min="4867" max="4867" width="6.42578125" style="31" customWidth="1"/>
    <col min="4868" max="4869" width="5.7109375" style="31" customWidth="1"/>
    <col min="4870" max="4870" width="6" style="31" customWidth="1"/>
    <col min="4871" max="4874" width="5.7109375" style="31" customWidth="1"/>
    <col min="4875" max="4875" width="7.28515625" style="31" customWidth="1"/>
    <col min="4876" max="4876" width="6" style="31" customWidth="1"/>
    <col min="4877" max="4878" width="5.7109375" style="31" customWidth="1"/>
    <col min="4879" max="5120" width="9.140625" style="31"/>
    <col min="5121" max="5121" width="13.5703125" style="31" customWidth="1"/>
    <col min="5122" max="5122" width="8.5703125" style="31" customWidth="1"/>
    <col min="5123" max="5123" width="6.42578125" style="31" customWidth="1"/>
    <col min="5124" max="5125" width="5.7109375" style="31" customWidth="1"/>
    <col min="5126" max="5126" width="6" style="31" customWidth="1"/>
    <col min="5127" max="5130" width="5.7109375" style="31" customWidth="1"/>
    <col min="5131" max="5131" width="7.28515625" style="31" customWidth="1"/>
    <col min="5132" max="5132" width="6" style="31" customWidth="1"/>
    <col min="5133" max="5134" width="5.7109375" style="31" customWidth="1"/>
    <col min="5135" max="5376" width="9.140625" style="31"/>
    <col min="5377" max="5377" width="13.5703125" style="31" customWidth="1"/>
    <col min="5378" max="5378" width="8.5703125" style="31" customWidth="1"/>
    <col min="5379" max="5379" width="6.42578125" style="31" customWidth="1"/>
    <col min="5380" max="5381" width="5.7109375" style="31" customWidth="1"/>
    <col min="5382" max="5382" width="6" style="31" customWidth="1"/>
    <col min="5383" max="5386" width="5.7109375" style="31" customWidth="1"/>
    <col min="5387" max="5387" width="7.28515625" style="31" customWidth="1"/>
    <col min="5388" max="5388" width="6" style="31" customWidth="1"/>
    <col min="5389" max="5390" width="5.7109375" style="31" customWidth="1"/>
    <col min="5391" max="5632" width="9.140625" style="31"/>
    <col min="5633" max="5633" width="13.5703125" style="31" customWidth="1"/>
    <col min="5634" max="5634" width="8.5703125" style="31" customWidth="1"/>
    <col min="5635" max="5635" width="6.42578125" style="31" customWidth="1"/>
    <col min="5636" max="5637" width="5.7109375" style="31" customWidth="1"/>
    <col min="5638" max="5638" width="6" style="31" customWidth="1"/>
    <col min="5639" max="5642" width="5.7109375" style="31" customWidth="1"/>
    <col min="5643" max="5643" width="7.28515625" style="31" customWidth="1"/>
    <col min="5644" max="5644" width="6" style="31" customWidth="1"/>
    <col min="5645" max="5646" width="5.7109375" style="31" customWidth="1"/>
    <col min="5647" max="5888" width="9.140625" style="31"/>
    <col min="5889" max="5889" width="13.5703125" style="31" customWidth="1"/>
    <col min="5890" max="5890" width="8.5703125" style="31" customWidth="1"/>
    <col min="5891" max="5891" width="6.42578125" style="31" customWidth="1"/>
    <col min="5892" max="5893" width="5.7109375" style="31" customWidth="1"/>
    <col min="5894" max="5894" width="6" style="31" customWidth="1"/>
    <col min="5895" max="5898" width="5.7109375" style="31" customWidth="1"/>
    <col min="5899" max="5899" width="7.28515625" style="31" customWidth="1"/>
    <col min="5900" max="5900" width="6" style="31" customWidth="1"/>
    <col min="5901" max="5902" width="5.7109375" style="31" customWidth="1"/>
    <col min="5903" max="6144" width="9.140625" style="31"/>
    <col min="6145" max="6145" width="13.5703125" style="31" customWidth="1"/>
    <col min="6146" max="6146" width="8.5703125" style="31" customWidth="1"/>
    <col min="6147" max="6147" width="6.42578125" style="31" customWidth="1"/>
    <col min="6148" max="6149" width="5.7109375" style="31" customWidth="1"/>
    <col min="6150" max="6150" width="6" style="31" customWidth="1"/>
    <col min="6151" max="6154" width="5.7109375" style="31" customWidth="1"/>
    <col min="6155" max="6155" width="7.28515625" style="31" customWidth="1"/>
    <col min="6156" max="6156" width="6" style="31" customWidth="1"/>
    <col min="6157" max="6158" width="5.7109375" style="31" customWidth="1"/>
    <col min="6159" max="6400" width="9.140625" style="31"/>
    <col min="6401" max="6401" width="13.5703125" style="31" customWidth="1"/>
    <col min="6402" max="6402" width="8.5703125" style="31" customWidth="1"/>
    <col min="6403" max="6403" width="6.42578125" style="31" customWidth="1"/>
    <col min="6404" max="6405" width="5.7109375" style="31" customWidth="1"/>
    <col min="6406" max="6406" width="6" style="31" customWidth="1"/>
    <col min="6407" max="6410" width="5.7109375" style="31" customWidth="1"/>
    <col min="6411" max="6411" width="7.28515625" style="31" customWidth="1"/>
    <col min="6412" max="6412" width="6" style="31" customWidth="1"/>
    <col min="6413" max="6414" width="5.7109375" style="31" customWidth="1"/>
    <col min="6415" max="6656" width="9.140625" style="31"/>
    <col min="6657" max="6657" width="13.5703125" style="31" customWidth="1"/>
    <col min="6658" max="6658" width="8.5703125" style="31" customWidth="1"/>
    <col min="6659" max="6659" width="6.42578125" style="31" customWidth="1"/>
    <col min="6660" max="6661" width="5.7109375" style="31" customWidth="1"/>
    <col min="6662" max="6662" width="6" style="31" customWidth="1"/>
    <col min="6663" max="6666" width="5.7109375" style="31" customWidth="1"/>
    <col min="6667" max="6667" width="7.28515625" style="31" customWidth="1"/>
    <col min="6668" max="6668" width="6" style="31" customWidth="1"/>
    <col min="6669" max="6670" width="5.7109375" style="31" customWidth="1"/>
    <col min="6671" max="6912" width="9.140625" style="31"/>
    <col min="6913" max="6913" width="13.5703125" style="31" customWidth="1"/>
    <col min="6914" max="6914" width="8.5703125" style="31" customWidth="1"/>
    <col min="6915" max="6915" width="6.42578125" style="31" customWidth="1"/>
    <col min="6916" max="6917" width="5.7109375" style="31" customWidth="1"/>
    <col min="6918" max="6918" width="6" style="31" customWidth="1"/>
    <col min="6919" max="6922" width="5.7109375" style="31" customWidth="1"/>
    <col min="6923" max="6923" width="7.28515625" style="31" customWidth="1"/>
    <col min="6924" max="6924" width="6" style="31" customWidth="1"/>
    <col min="6925" max="6926" width="5.7109375" style="31" customWidth="1"/>
    <col min="6927" max="7168" width="9.140625" style="31"/>
    <col min="7169" max="7169" width="13.5703125" style="31" customWidth="1"/>
    <col min="7170" max="7170" width="8.5703125" style="31" customWidth="1"/>
    <col min="7171" max="7171" width="6.42578125" style="31" customWidth="1"/>
    <col min="7172" max="7173" width="5.7109375" style="31" customWidth="1"/>
    <col min="7174" max="7174" width="6" style="31" customWidth="1"/>
    <col min="7175" max="7178" width="5.7109375" style="31" customWidth="1"/>
    <col min="7179" max="7179" width="7.28515625" style="31" customWidth="1"/>
    <col min="7180" max="7180" width="6" style="31" customWidth="1"/>
    <col min="7181" max="7182" width="5.7109375" style="31" customWidth="1"/>
    <col min="7183" max="7424" width="9.140625" style="31"/>
    <col min="7425" max="7425" width="13.5703125" style="31" customWidth="1"/>
    <col min="7426" max="7426" width="8.5703125" style="31" customWidth="1"/>
    <col min="7427" max="7427" width="6.42578125" style="31" customWidth="1"/>
    <col min="7428" max="7429" width="5.7109375" style="31" customWidth="1"/>
    <col min="7430" max="7430" width="6" style="31" customWidth="1"/>
    <col min="7431" max="7434" width="5.7109375" style="31" customWidth="1"/>
    <col min="7435" max="7435" width="7.28515625" style="31" customWidth="1"/>
    <col min="7436" max="7436" width="6" style="31" customWidth="1"/>
    <col min="7437" max="7438" width="5.7109375" style="31" customWidth="1"/>
    <col min="7439" max="7680" width="9.140625" style="31"/>
    <col min="7681" max="7681" width="13.5703125" style="31" customWidth="1"/>
    <col min="7682" max="7682" width="8.5703125" style="31" customWidth="1"/>
    <col min="7683" max="7683" width="6.42578125" style="31" customWidth="1"/>
    <col min="7684" max="7685" width="5.7109375" style="31" customWidth="1"/>
    <col min="7686" max="7686" width="6" style="31" customWidth="1"/>
    <col min="7687" max="7690" width="5.7109375" style="31" customWidth="1"/>
    <col min="7691" max="7691" width="7.28515625" style="31" customWidth="1"/>
    <col min="7692" max="7692" width="6" style="31" customWidth="1"/>
    <col min="7693" max="7694" width="5.7109375" style="31" customWidth="1"/>
    <col min="7695" max="7936" width="9.140625" style="31"/>
    <col min="7937" max="7937" width="13.5703125" style="31" customWidth="1"/>
    <col min="7938" max="7938" width="8.5703125" style="31" customWidth="1"/>
    <col min="7939" max="7939" width="6.42578125" style="31" customWidth="1"/>
    <col min="7940" max="7941" width="5.7109375" style="31" customWidth="1"/>
    <col min="7942" max="7942" width="6" style="31" customWidth="1"/>
    <col min="7943" max="7946" width="5.7109375" style="31" customWidth="1"/>
    <col min="7947" max="7947" width="7.28515625" style="31" customWidth="1"/>
    <col min="7948" max="7948" width="6" style="31" customWidth="1"/>
    <col min="7949" max="7950" width="5.7109375" style="31" customWidth="1"/>
    <col min="7951" max="8192" width="9.140625" style="31"/>
    <col min="8193" max="8193" width="13.5703125" style="31" customWidth="1"/>
    <col min="8194" max="8194" width="8.5703125" style="31" customWidth="1"/>
    <col min="8195" max="8195" width="6.42578125" style="31" customWidth="1"/>
    <col min="8196" max="8197" width="5.7109375" style="31" customWidth="1"/>
    <col min="8198" max="8198" width="6" style="31" customWidth="1"/>
    <col min="8199" max="8202" width="5.7109375" style="31" customWidth="1"/>
    <col min="8203" max="8203" width="7.28515625" style="31" customWidth="1"/>
    <col min="8204" max="8204" width="6" style="31" customWidth="1"/>
    <col min="8205" max="8206" width="5.7109375" style="31" customWidth="1"/>
    <col min="8207" max="8448" width="9.140625" style="31"/>
    <col min="8449" max="8449" width="13.5703125" style="31" customWidth="1"/>
    <col min="8450" max="8450" width="8.5703125" style="31" customWidth="1"/>
    <col min="8451" max="8451" width="6.42578125" style="31" customWidth="1"/>
    <col min="8452" max="8453" width="5.7109375" style="31" customWidth="1"/>
    <col min="8454" max="8454" width="6" style="31" customWidth="1"/>
    <col min="8455" max="8458" width="5.7109375" style="31" customWidth="1"/>
    <col min="8459" max="8459" width="7.28515625" style="31" customWidth="1"/>
    <col min="8460" max="8460" width="6" style="31" customWidth="1"/>
    <col min="8461" max="8462" width="5.7109375" style="31" customWidth="1"/>
    <col min="8463" max="8704" width="9.140625" style="31"/>
    <col min="8705" max="8705" width="13.5703125" style="31" customWidth="1"/>
    <col min="8706" max="8706" width="8.5703125" style="31" customWidth="1"/>
    <col min="8707" max="8707" width="6.42578125" style="31" customWidth="1"/>
    <col min="8708" max="8709" width="5.7109375" style="31" customWidth="1"/>
    <col min="8710" max="8710" width="6" style="31" customWidth="1"/>
    <col min="8711" max="8714" width="5.7109375" style="31" customWidth="1"/>
    <col min="8715" max="8715" width="7.28515625" style="31" customWidth="1"/>
    <col min="8716" max="8716" width="6" style="31" customWidth="1"/>
    <col min="8717" max="8718" width="5.7109375" style="31" customWidth="1"/>
    <col min="8719" max="8960" width="9.140625" style="31"/>
    <col min="8961" max="8961" width="13.5703125" style="31" customWidth="1"/>
    <col min="8962" max="8962" width="8.5703125" style="31" customWidth="1"/>
    <col min="8963" max="8963" width="6.42578125" style="31" customWidth="1"/>
    <col min="8964" max="8965" width="5.7109375" style="31" customWidth="1"/>
    <col min="8966" max="8966" width="6" style="31" customWidth="1"/>
    <col min="8967" max="8970" width="5.7109375" style="31" customWidth="1"/>
    <col min="8971" max="8971" width="7.28515625" style="31" customWidth="1"/>
    <col min="8972" max="8972" width="6" style="31" customWidth="1"/>
    <col min="8973" max="8974" width="5.7109375" style="31" customWidth="1"/>
    <col min="8975" max="9216" width="9.140625" style="31"/>
    <col min="9217" max="9217" width="13.5703125" style="31" customWidth="1"/>
    <col min="9218" max="9218" width="8.5703125" style="31" customWidth="1"/>
    <col min="9219" max="9219" width="6.42578125" style="31" customWidth="1"/>
    <col min="9220" max="9221" width="5.7109375" style="31" customWidth="1"/>
    <col min="9222" max="9222" width="6" style="31" customWidth="1"/>
    <col min="9223" max="9226" width="5.7109375" style="31" customWidth="1"/>
    <col min="9227" max="9227" width="7.28515625" style="31" customWidth="1"/>
    <col min="9228" max="9228" width="6" style="31" customWidth="1"/>
    <col min="9229" max="9230" width="5.7109375" style="31" customWidth="1"/>
    <col min="9231" max="9472" width="9.140625" style="31"/>
    <col min="9473" max="9473" width="13.5703125" style="31" customWidth="1"/>
    <col min="9474" max="9474" width="8.5703125" style="31" customWidth="1"/>
    <col min="9475" max="9475" width="6.42578125" style="31" customWidth="1"/>
    <col min="9476" max="9477" width="5.7109375" style="31" customWidth="1"/>
    <col min="9478" max="9478" width="6" style="31" customWidth="1"/>
    <col min="9479" max="9482" width="5.7109375" style="31" customWidth="1"/>
    <col min="9483" max="9483" width="7.28515625" style="31" customWidth="1"/>
    <col min="9484" max="9484" width="6" style="31" customWidth="1"/>
    <col min="9485" max="9486" width="5.7109375" style="31" customWidth="1"/>
    <col min="9487" max="9728" width="9.140625" style="31"/>
    <col min="9729" max="9729" width="13.5703125" style="31" customWidth="1"/>
    <col min="9730" max="9730" width="8.5703125" style="31" customWidth="1"/>
    <col min="9731" max="9731" width="6.42578125" style="31" customWidth="1"/>
    <col min="9732" max="9733" width="5.7109375" style="31" customWidth="1"/>
    <col min="9734" max="9734" width="6" style="31" customWidth="1"/>
    <col min="9735" max="9738" width="5.7109375" style="31" customWidth="1"/>
    <col min="9739" max="9739" width="7.28515625" style="31" customWidth="1"/>
    <col min="9740" max="9740" width="6" style="31" customWidth="1"/>
    <col min="9741" max="9742" width="5.7109375" style="31" customWidth="1"/>
    <col min="9743" max="9984" width="9.140625" style="31"/>
    <col min="9985" max="9985" width="13.5703125" style="31" customWidth="1"/>
    <col min="9986" max="9986" width="8.5703125" style="31" customWidth="1"/>
    <col min="9987" max="9987" width="6.42578125" style="31" customWidth="1"/>
    <col min="9988" max="9989" width="5.7109375" style="31" customWidth="1"/>
    <col min="9990" max="9990" width="6" style="31" customWidth="1"/>
    <col min="9991" max="9994" width="5.7109375" style="31" customWidth="1"/>
    <col min="9995" max="9995" width="7.28515625" style="31" customWidth="1"/>
    <col min="9996" max="9996" width="6" style="31" customWidth="1"/>
    <col min="9997" max="9998" width="5.7109375" style="31" customWidth="1"/>
    <col min="9999" max="10240" width="9.140625" style="31"/>
    <col min="10241" max="10241" width="13.5703125" style="31" customWidth="1"/>
    <col min="10242" max="10242" width="8.5703125" style="31" customWidth="1"/>
    <col min="10243" max="10243" width="6.42578125" style="31" customWidth="1"/>
    <col min="10244" max="10245" width="5.7109375" style="31" customWidth="1"/>
    <col min="10246" max="10246" width="6" style="31" customWidth="1"/>
    <col min="10247" max="10250" width="5.7109375" style="31" customWidth="1"/>
    <col min="10251" max="10251" width="7.28515625" style="31" customWidth="1"/>
    <col min="10252" max="10252" width="6" style="31" customWidth="1"/>
    <col min="10253" max="10254" width="5.7109375" style="31" customWidth="1"/>
    <col min="10255" max="10496" width="9.140625" style="31"/>
    <col min="10497" max="10497" width="13.5703125" style="31" customWidth="1"/>
    <col min="10498" max="10498" width="8.5703125" style="31" customWidth="1"/>
    <col min="10499" max="10499" width="6.42578125" style="31" customWidth="1"/>
    <col min="10500" max="10501" width="5.7109375" style="31" customWidth="1"/>
    <col min="10502" max="10502" width="6" style="31" customWidth="1"/>
    <col min="10503" max="10506" width="5.7109375" style="31" customWidth="1"/>
    <col min="10507" max="10507" width="7.28515625" style="31" customWidth="1"/>
    <col min="10508" max="10508" width="6" style="31" customWidth="1"/>
    <col min="10509" max="10510" width="5.7109375" style="31" customWidth="1"/>
    <col min="10511" max="10752" width="9.140625" style="31"/>
    <col min="10753" max="10753" width="13.5703125" style="31" customWidth="1"/>
    <col min="10754" max="10754" width="8.5703125" style="31" customWidth="1"/>
    <col min="10755" max="10755" width="6.42578125" style="31" customWidth="1"/>
    <col min="10756" max="10757" width="5.7109375" style="31" customWidth="1"/>
    <col min="10758" max="10758" width="6" style="31" customWidth="1"/>
    <col min="10759" max="10762" width="5.7109375" style="31" customWidth="1"/>
    <col min="10763" max="10763" width="7.28515625" style="31" customWidth="1"/>
    <col min="10764" max="10764" width="6" style="31" customWidth="1"/>
    <col min="10765" max="10766" width="5.7109375" style="31" customWidth="1"/>
    <col min="10767" max="11008" width="9.140625" style="31"/>
    <col min="11009" max="11009" width="13.5703125" style="31" customWidth="1"/>
    <col min="11010" max="11010" width="8.5703125" style="31" customWidth="1"/>
    <col min="11011" max="11011" width="6.42578125" style="31" customWidth="1"/>
    <col min="11012" max="11013" width="5.7109375" style="31" customWidth="1"/>
    <col min="11014" max="11014" width="6" style="31" customWidth="1"/>
    <col min="11015" max="11018" width="5.7109375" style="31" customWidth="1"/>
    <col min="11019" max="11019" width="7.28515625" style="31" customWidth="1"/>
    <col min="11020" max="11020" width="6" style="31" customWidth="1"/>
    <col min="11021" max="11022" width="5.7109375" style="31" customWidth="1"/>
    <col min="11023" max="11264" width="9.140625" style="31"/>
    <col min="11265" max="11265" width="13.5703125" style="31" customWidth="1"/>
    <col min="11266" max="11266" width="8.5703125" style="31" customWidth="1"/>
    <col min="11267" max="11267" width="6.42578125" style="31" customWidth="1"/>
    <col min="11268" max="11269" width="5.7109375" style="31" customWidth="1"/>
    <col min="11270" max="11270" width="6" style="31" customWidth="1"/>
    <col min="11271" max="11274" width="5.7109375" style="31" customWidth="1"/>
    <col min="11275" max="11275" width="7.28515625" style="31" customWidth="1"/>
    <col min="11276" max="11276" width="6" style="31" customWidth="1"/>
    <col min="11277" max="11278" width="5.7109375" style="31" customWidth="1"/>
    <col min="11279" max="11520" width="9.140625" style="31"/>
    <col min="11521" max="11521" width="13.5703125" style="31" customWidth="1"/>
    <col min="11522" max="11522" width="8.5703125" style="31" customWidth="1"/>
    <col min="11523" max="11523" width="6.42578125" style="31" customWidth="1"/>
    <col min="11524" max="11525" width="5.7109375" style="31" customWidth="1"/>
    <col min="11526" max="11526" width="6" style="31" customWidth="1"/>
    <col min="11527" max="11530" width="5.7109375" style="31" customWidth="1"/>
    <col min="11531" max="11531" width="7.28515625" style="31" customWidth="1"/>
    <col min="11532" max="11532" width="6" style="31" customWidth="1"/>
    <col min="11533" max="11534" width="5.7109375" style="31" customWidth="1"/>
    <col min="11535" max="11776" width="9.140625" style="31"/>
    <col min="11777" max="11777" width="13.5703125" style="31" customWidth="1"/>
    <col min="11778" max="11778" width="8.5703125" style="31" customWidth="1"/>
    <col min="11779" max="11779" width="6.42578125" style="31" customWidth="1"/>
    <col min="11780" max="11781" width="5.7109375" style="31" customWidth="1"/>
    <col min="11782" max="11782" width="6" style="31" customWidth="1"/>
    <col min="11783" max="11786" width="5.7109375" style="31" customWidth="1"/>
    <col min="11787" max="11787" width="7.28515625" style="31" customWidth="1"/>
    <col min="11788" max="11788" width="6" style="31" customWidth="1"/>
    <col min="11789" max="11790" width="5.7109375" style="31" customWidth="1"/>
    <col min="11791" max="12032" width="9.140625" style="31"/>
    <col min="12033" max="12033" width="13.5703125" style="31" customWidth="1"/>
    <col min="12034" max="12034" width="8.5703125" style="31" customWidth="1"/>
    <col min="12035" max="12035" width="6.42578125" style="31" customWidth="1"/>
    <col min="12036" max="12037" width="5.7109375" style="31" customWidth="1"/>
    <col min="12038" max="12038" width="6" style="31" customWidth="1"/>
    <col min="12039" max="12042" width="5.7109375" style="31" customWidth="1"/>
    <col min="12043" max="12043" width="7.28515625" style="31" customWidth="1"/>
    <col min="12044" max="12044" width="6" style="31" customWidth="1"/>
    <col min="12045" max="12046" width="5.7109375" style="31" customWidth="1"/>
    <col min="12047" max="12288" width="9.140625" style="31"/>
    <col min="12289" max="12289" width="13.5703125" style="31" customWidth="1"/>
    <col min="12290" max="12290" width="8.5703125" style="31" customWidth="1"/>
    <col min="12291" max="12291" width="6.42578125" style="31" customWidth="1"/>
    <col min="12292" max="12293" width="5.7109375" style="31" customWidth="1"/>
    <col min="12294" max="12294" width="6" style="31" customWidth="1"/>
    <col min="12295" max="12298" width="5.7109375" style="31" customWidth="1"/>
    <col min="12299" max="12299" width="7.28515625" style="31" customWidth="1"/>
    <col min="12300" max="12300" width="6" style="31" customWidth="1"/>
    <col min="12301" max="12302" width="5.7109375" style="31" customWidth="1"/>
    <col min="12303" max="12544" width="9.140625" style="31"/>
    <col min="12545" max="12545" width="13.5703125" style="31" customWidth="1"/>
    <col min="12546" max="12546" width="8.5703125" style="31" customWidth="1"/>
    <col min="12547" max="12547" width="6.42578125" style="31" customWidth="1"/>
    <col min="12548" max="12549" width="5.7109375" style="31" customWidth="1"/>
    <col min="12550" max="12550" width="6" style="31" customWidth="1"/>
    <col min="12551" max="12554" width="5.7109375" style="31" customWidth="1"/>
    <col min="12555" max="12555" width="7.28515625" style="31" customWidth="1"/>
    <col min="12556" max="12556" width="6" style="31" customWidth="1"/>
    <col min="12557" max="12558" width="5.7109375" style="31" customWidth="1"/>
    <col min="12559" max="12800" width="9.140625" style="31"/>
    <col min="12801" max="12801" width="13.5703125" style="31" customWidth="1"/>
    <col min="12802" max="12802" width="8.5703125" style="31" customWidth="1"/>
    <col min="12803" max="12803" width="6.42578125" style="31" customWidth="1"/>
    <col min="12804" max="12805" width="5.7109375" style="31" customWidth="1"/>
    <col min="12806" max="12806" width="6" style="31" customWidth="1"/>
    <col min="12807" max="12810" width="5.7109375" style="31" customWidth="1"/>
    <col min="12811" max="12811" width="7.28515625" style="31" customWidth="1"/>
    <col min="12812" max="12812" width="6" style="31" customWidth="1"/>
    <col min="12813" max="12814" width="5.7109375" style="31" customWidth="1"/>
    <col min="12815" max="13056" width="9.140625" style="31"/>
    <col min="13057" max="13057" width="13.5703125" style="31" customWidth="1"/>
    <col min="13058" max="13058" width="8.5703125" style="31" customWidth="1"/>
    <col min="13059" max="13059" width="6.42578125" style="31" customWidth="1"/>
    <col min="13060" max="13061" width="5.7109375" style="31" customWidth="1"/>
    <col min="13062" max="13062" width="6" style="31" customWidth="1"/>
    <col min="13063" max="13066" width="5.7109375" style="31" customWidth="1"/>
    <col min="13067" max="13067" width="7.28515625" style="31" customWidth="1"/>
    <col min="13068" max="13068" width="6" style="31" customWidth="1"/>
    <col min="13069" max="13070" width="5.7109375" style="31" customWidth="1"/>
    <col min="13071" max="13312" width="9.140625" style="31"/>
    <col min="13313" max="13313" width="13.5703125" style="31" customWidth="1"/>
    <col min="13314" max="13314" width="8.5703125" style="31" customWidth="1"/>
    <col min="13315" max="13315" width="6.42578125" style="31" customWidth="1"/>
    <col min="13316" max="13317" width="5.7109375" style="31" customWidth="1"/>
    <col min="13318" max="13318" width="6" style="31" customWidth="1"/>
    <col min="13319" max="13322" width="5.7109375" style="31" customWidth="1"/>
    <col min="13323" max="13323" width="7.28515625" style="31" customWidth="1"/>
    <col min="13324" max="13324" width="6" style="31" customWidth="1"/>
    <col min="13325" max="13326" width="5.7109375" style="31" customWidth="1"/>
    <col min="13327" max="13568" width="9.140625" style="31"/>
    <col min="13569" max="13569" width="13.5703125" style="31" customWidth="1"/>
    <col min="13570" max="13570" width="8.5703125" style="31" customWidth="1"/>
    <col min="13571" max="13571" width="6.42578125" style="31" customWidth="1"/>
    <col min="13572" max="13573" width="5.7109375" style="31" customWidth="1"/>
    <col min="13574" max="13574" width="6" style="31" customWidth="1"/>
    <col min="13575" max="13578" width="5.7109375" style="31" customWidth="1"/>
    <col min="13579" max="13579" width="7.28515625" style="31" customWidth="1"/>
    <col min="13580" max="13580" width="6" style="31" customWidth="1"/>
    <col min="13581" max="13582" width="5.7109375" style="31" customWidth="1"/>
    <col min="13583" max="13824" width="9.140625" style="31"/>
    <col min="13825" max="13825" width="13.5703125" style="31" customWidth="1"/>
    <col min="13826" max="13826" width="8.5703125" style="31" customWidth="1"/>
    <col min="13827" max="13827" width="6.42578125" style="31" customWidth="1"/>
    <col min="13828" max="13829" width="5.7109375" style="31" customWidth="1"/>
    <col min="13830" max="13830" width="6" style="31" customWidth="1"/>
    <col min="13831" max="13834" width="5.7109375" style="31" customWidth="1"/>
    <col min="13835" max="13835" width="7.28515625" style="31" customWidth="1"/>
    <col min="13836" max="13836" width="6" style="31" customWidth="1"/>
    <col min="13837" max="13838" width="5.7109375" style="31" customWidth="1"/>
    <col min="13839" max="14080" width="9.140625" style="31"/>
    <col min="14081" max="14081" width="13.5703125" style="31" customWidth="1"/>
    <col min="14082" max="14082" width="8.5703125" style="31" customWidth="1"/>
    <col min="14083" max="14083" width="6.42578125" style="31" customWidth="1"/>
    <col min="14084" max="14085" width="5.7109375" style="31" customWidth="1"/>
    <col min="14086" max="14086" width="6" style="31" customWidth="1"/>
    <col min="14087" max="14090" width="5.7109375" style="31" customWidth="1"/>
    <col min="14091" max="14091" width="7.28515625" style="31" customWidth="1"/>
    <col min="14092" max="14092" width="6" style="31" customWidth="1"/>
    <col min="14093" max="14094" width="5.7109375" style="31" customWidth="1"/>
    <col min="14095" max="14336" width="9.140625" style="31"/>
    <col min="14337" max="14337" width="13.5703125" style="31" customWidth="1"/>
    <col min="14338" max="14338" width="8.5703125" style="31" customWidth="1"/>
    <col min="14339" max="14339" width="6.42578125" style="31" customWidth="1"/>
    <col min="14340" max="14341" width="5.7109375" style="31" customWidth="1"/>
    <col min="14342" max="14342" width="6" style="31" customWidth="1"/>
    <col min="14343" max="14346" width="5.7109375" style="31" customWidth="1"/>
    <col min="14347" max="14347" width="7.28515625" style="31" customWidth="1"/>
    <col min="14348" max="14348" width="6" style="31" customWidth="1"/>
    <col min="14349" max="14350" width="5.7109375" style="31" customWidth="1"/>
    <col min="14351" max="14592" width="9.140625" style="31"/>
    <col min="14593" max="14593" width="13.5703125" style="31" customWidth="1"/>
    <col min="14594" max="14594" width="8.5703125" style="31" customWidth="1"/>
    <col min="14595" max="14595" width="6.42578125" style="31" customWidth="1"/>
    <col min="14596" max="14597" width="5.7109375" style="31" customWidth="1"/>
    <col min="14598" max="14598" width="6" style="31" customWidth="1"/>
    <col min="14599" max="14602" width="5.7109375" style="31" customWidth="1"/>
    <col min="14603" max="14603" width="7.28515625" style="31" customWidth="1"/>
    <col min="14604" max="14604" width="6" style="31" customWidth="1"/>
    <col min="14605" max="14606" width="5.7109375" style="31" customWidth="1"/>
    <col min="14607" max="14848" width="9.140625" style="31"/>
    <col min="14849" max="14849" width="13.5703125" style="31" customWidth="1"/>
    <col min="14850" max="14850" width="8.5703125" style="31" customWidth="1"/>
    <col min="14851" max="14851" width="6.42578125" style="31" customWidth="1"/>
    <col min="14852" max="14853" width="5.7109375" style="31" customWidth="1"/>
    <col min="14854" max="14854" width="6" style="31" customWidth="1"/>
    <col min="14855" max="14858" width="5.7109375" style="31" customWidth="1"/>
    <col min="14859" max="14859" width="7.28515625" style="31" customWidth="1"/>
    <col min="14860" max="14860" width="6" style="31" customWidth="1"/>
    <col min="14861" max="14862" width="5.7109375" style="31" customWidth="1"/>
    <col min="14863" max="15104" width="9.140625" style="31"/>
    <col min="15105" max="15105" width="13.5703125" style="31" customWidth="1"/>
    <col min="15106" max="15106" width="8.5703125" style="31" customWidth="1"/>
    <col min="15107" max="15107" width="6.42578125" style="31" customWidth="1"/>
    <col min="15108" max="15109" width="5.7109375" style="31" customWidth="1"/>
    <col min="15110" max="15110" width="6" style="31" customWidth="1"/>
    <col min="15111" max="15114" width="5.7109375" style="31" customWidth="1"/>
    <col min="15115" max="15115" width="7.28515625" style="31" customWidth="1"/>
    <col min="15116" max="15116" width="6" style="31" customWidth="1"/>
    <col min="15117" max="15118" width="5.7109375" style="31" customWidth="1"/>
    <col min="15119" max="15360" width="9.140625" style="31"/>
    <col min="15361" max="15361" width="13.5703125" style="31" customWidth="1"/>
    <col min="15362" max="15362" width="8.5703125" style="31" customWidth="1"/>
    <col min="15363" max="15363" width="6.42578125" style="31" customWidth="1"/>
    <col min="15364" max="15365" width="5.7109375" style="31" customWidth="1"/>
    <col min="15366" max="15366" width="6" style="31" customWidth="1"/>
    <col min="15367" max="15370" width="5.7109375" style="31" customWidth="1"/>
    <col min="15371" max="15371" width="7.28515625" style="31" customWidth="1"/>
    <col min="15372" max="15372" width="6" style="31" customWidth="1"/>
    <col min="15373" max="15374" width="5.7109375" style="31" customWidth="1"/>
    <col min="15375" max="15616" width="9.140625" style="31"/>
    <col min="15617" max="15617" width="13.5703125" style="31" customWidth="1"/>
    <col min="15618" max="15618" width="8.5703125" style="31" customWidth="1"/>
    <col min="15619" max="15619" width="6.42578125" style="31" customWidth="1"/>
    <col min="15620" max="15621" width="5.7109375" style="31" customWidth="1"/>
    <col min="15622" max="15622" width="6" style="31" customWidth="1"/>
    <col min="15623" max="15626" width="5.7109375" style="31" customWidth="1"/>
    <col min="15627" max="15627" width="7.28515625" style="31" customWidth="1"/>
    <col min="15628" max="15628" width="6" style="31" customWidth="1"/>
    <col min="15629" max="15630" width="5.7109375" style="31" customWidth="1"/>
    <col min="15631" max="15872" width="9.140625" style="31"/>
    <col min="15873" max="15873" width="13.5703125" style="31" customWidth="1"/>
    <col min="15874" max="15874" width="8.5703125" style="31" customWidth="1"/>
    <col min="15875" max="15875" width="6.42578125" style="31" customWidth="1"/>
    <col min="15876" max="15877" width="5.7109375" style="31" customWidth="1"/>
    <col min="15878" max="15878" width="6" style="31" customWidth="1"/>
    <col min="15879" max="15882" width="5.7109375" style="31" customWidth="1"/>
    <col min="15883" max="15883" width="7.28515625" style="31" customWidth="1"/>
    <col min="15884" max="15884" width="6" style="31" customWidth="1"/>
    <col min="15885" max="15886" width="5.7109375" style="31" customWidth="1"/>
    <col min="15887" max="16128" width="9.140625" style="31"/>
    <col min="16129" max="16129" width="13.5703125" style="31" customWidth="1"/>
    <col min="16130" max="16130" width="8.5703125" style="31" customWidth="1"/>
    <col min="16131" max="16131" width="6.42578125" style="31" customWidth="1"/>
    <col min="16132" max="16133" width="5.7109375" style="31" customWidth="1"/>
    <col min="16134" max="16134" width="6" style="31" customWidth="1"/>
    <col min="16135" max="16138" width="5.7109375" style="31" customWidth="1"/>
    <col min="16139" max="16139" width="7.28515625" style="31" customWidth="1"/>
    <col min="16140" max="16140" width="6" style="31" customWidth="1"/>
    <col min="16141" max="16142" width="5.7109375" style="31" customWidth="1"/>
    <col min="16143" max="16384" width="9.140625" style="31"/>
  </cols>
  <sheetData>
    <row r="1" ht="11.25" customHeight="1"/>
    <row r="2" ht="11.25" customHeight="1"/>
    <row r="3" ht="11.25" customHeight="1"/>
    <row r="4" ht="11.25" customHeight="1"/>
    <row r="5" ht="11.25" customHeight="1"/>
    <row r="6" ht="11.25" customHeight="1"/>
    <row r="7" ht="11.25" customHeight="1"/>
    <row r="8" ht="11.25" customHeight="1"/>
    <row r="9" ht="11.25" customHeight="1"/>
    <row r="10" ht="11.25" customHeight="1"/>
    <row r="11" ht="11.25" customHeight="1"/>
    <row r="12" ht="11.25" customHeight="1"/>
    <row r="13" ht="11.25" customHeight="1"/>
    <row r="14" ht="11.25" customHeight="1"/>
    <row r="15" ht="11.25" customHeight="1"/>
    <row r="16" ht="11.25" customHeight="1"/>
    <row r="17" ht="11.25" customHeight="1"/>
    <row r="18" ht="11.25" customHeight="1"/>
    <row r="19" ht="11.25" customHeight="1"/>
    <row r="20" ht="11.25" customHeight="1"/>
    <row r="21" ht="11.25" customHeight="1"/>
    <row r="22" ht="11.25" customHeight="1"/>
    <row r="23" ht="11.25" customHeight="1"/>
    <row r="24" ht="11.25" customHeight="1"/>
    <row r="25" ht="11.25" customHeight="1"/>
    <row r="26" ht="11.25" customHeight="1"/>
    <row r="27" ht="11.25" customHeight="1"/>
    <row r="28" ht="11.25" customHeight="1"/>
    <row r="29" ht="11.25" customHeight="1"/>
    <row r="30" ht="11.25" customHeight="1"/>
    <row r="31" ht="11.25" customHeight="1"/>
    <row r="32" ht="11.25" customHeight="1"/>
    <row r="33" spans="1:14" ht="11.25" customHeight="1"/>
    <row r="34" spans="1:14" ht="11.25" customHeight="1"/>
    <row r="35" spans="1:14" ht="11.25" customHeight="1"/>
    <row r="36" spans="1:14" ht="11.25" customHeight="1"/>
    <row r="37" spans="1:14" ht="11.25" customHeight="1"/>
    <row r="38" spans="1:14" ht="11.25" customHeight="1"/>
    <row r="39" spans="1:14" ht="11.25" customHeight="1"/>
    <row r="40" spans="1:14" ht="11.25" customHeight="1"/>
    <row r="41" spans="1:14" ht="11.25" customHeight="1"/>
    <row r="42" spans="1:14" ht="11.25" customHeight="1"/>
    <row r="43" spans="1:14" ht="18" customHeight="1">
      <c r="A43" s="733" t="s">
        <v>497</v>
      </c>
      <c r="B43" s="733"/>
      <c r="C43" s="733"/>
      <c r="D43" s="733"/>
      <c r="E43" s="733"/>
      <c r="F43" s="733"/>
      <c r="G43" s="733"/>
      <c r="H43" s="733"/>
      <c r="I43" s="733"/>
      <c r="J43" s="733"/>
      <c r="K43" s="733"/>
      <c r="L43" s="733"/>
      <c r="M43" s="733"/>
      <c r="N43" s="733"/>
    </row>
    <row r="44" spans="1:14">
      <c r="A44" s="400" t="s">
        <v>581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</row>
    <row r="45" spans="1:14" ht="29.25" customHeight="1">
      <c r="A45" s="734" t="s">
        <v>105</v>
      </c>
      <c r="B45" s="735" t="s">
        <v>498</v>
      </c>
      <c r="C45" s="734" t="s">
        <v>499</v>
      </c>
      <c r="D45" s="734"/>
      <c r="E45" s="734"/>
      <c r="F45" s="734"/>
      <c r="G45" s="734"/>
      <c r="H45" s="734"/>
      <c r="I45" s="734" t="s">
        <v>368</v>
      </c>
      <c r="J45" s="734"/>
      <c r="K45" s="734"/>
      <c r="L45" s="734"/>
      <c r="M45" s="734"/>
      <c r="N45" s="734"/>
    </row>
    <row r="46" spans="1:14" ht="45.75" customHeight="1">
      <c r="A46" s="734"/>
      <c r="B46" s="735"/>
      <c r="C46" s="449" t="s">
        <v>369</v>
      </c>
      <c r="D46" s="449" t="s">
        <v>370</v>
      </c>
      <c r="E46" s="449" t="s">
        <v>371</v>
      </c>
      <c r="F46" s="449" t="s">
        <v>372</v>
      </c>
      <c r="G46" s="449" t="s">
        <v>373</v>
      </c>
      <c r="H46" s="449" t="s">
        <v>374</v>
      </c>
      <c r="I46" s="449" t="s">
        <v>369</v>
      </c>
      <c r="J46" s="449" t="s">
        <v>370</v>
      </c>
      <c r="K46" s="449" t="s">
        <v>371</v>
      </c>
      <c r="L46" s="449" t="s">
        <v>372</v>
      </c>
      <c r="M46" s="449" t="s">
        <v>373</v>
      </c>
      <c r="N46" s="449" t="s">
        <v>374</v>
      </c>
    </row>
    <row r="47" spans="1:14" ht="15.75" customHeight="1">
      <c r="A47" s="401" t="s">
        <v>375</v>
      </c>
      <c r="B47" s="233">
        <v>134</v>
      </c>
      <c r="C47" s="450">
        <f>SUM(D47:H47)</f>
        <v>13569</v>
      </c>
      <c r="D47" s="450">
        <v>186</v>
      </c>
      <c r="E47" s="450">
        <v>197</v>
      </c>
      <c r="F47" s="450">
        <v>1</v>
      </c>
      <c r="G47" s="450">
        <v>2598</v>
      </c>
      <c r="H47" s="450">
        <v>10587</v>
      </c>
      <c r="I47" s="450">
        <f>SUM(J47:N47)</f>
        <v>1259</v>
      </c>
      <c r="J47" s="258">
        <v>63</v>
      </c>
      <c r="K47" s="258">
        <v>48</v>
      </c>
      <c r="L47" s="258">
        <v>0</v>
      </c>
      <c r="M47" s="258">
        <v>438</v>
      </c>
      <c r="N47" s="258">
        <v>710</v>
      </c>
    </row>
    <row r="48" spans="1:14" ht="15.75" customHeight="1">
      <c r="A48" s="402" t="s">
        <v>376</v>
      </c>
      <c r="B48" s="233">
        <v>230</v>
      </c>
      <c r="C48" s="450">
        <f t="shared" ref="C48:C61" si="0">SUM(D48:H48)</f>
        <v>6627</v>
      </c>
      <c r="D48" s="450">
        <v>222</v>
      </c>
      <c r="E48" s="450">
        <v>160</v>
      </c>
      <c r="F48" s="450">
        <v>0</v>
      </c>
      <c r="G48" s="450">
        <v>1852</v>
      </c>
      <c r="H48" s="450">
        <v>4393</v>
      </c>
      <c r="I48" s="450">
        <f t="shared" ref="I48:I61" si="1">SUM(J48:N48)</f>
        <v>1102</v>
      </c>
      <c r="J48" s="258">
        <v>64</v>
      </c>
      <c r="K48" s="258">
        <v>39</v>
      </c>
      <c r="L48" s="258">
        <v>0</v>
      </c>
      <c r="M48" s="258">
        <v>381</v>
      </c>
      <c r="N48" s="258">
        <v>618</v>
      </c>
    </row>
    <row r="49" spans="1:14" ht="15.75" customHeight="1">
      <c r="A49" s="402" t="s">
        <v>377</v>
      </c>
      <c r="B49" s="233">
        <v>185</v>
      </c>
      <c r="C49" s="450">
        <f t="shared" si="0"/>
        <v>5778</v>
      </c>
      <c r="D49" s="450">
        <v>258</v>
      </c>
      <c r="E49" s="450">
        <v>350</v>
      </c>
      <c r="F49" s="450">
        <v>0</v>
      </c>
      <c r="G49" s="450">
        <v>1628</v>
      </c>
      <c r="H49" s="450">
        <v>3542</v>
      </c>
      <c r="I49" s="450">
        <f t="shared" si="1"/>
        <v>1123</v>
      </c>
      <c r="J49" s="258">
        <v>53</v>
      </c>
      <c r="K49" s="258">
        <v>76</v>
      </c>
      <c r="L49" s="258">
        <v>0</v>
      </c>
      <c r="M49" s="258">
        <v>237</v>
      </c>
      <c r="N49" s="258">
        <v>757</v>
      </c>
    </row>
    <row r="50" spans="1:14" ht="15.75" customHeight="1">
      <c r="A50" s="402" t="s">
        <v>378</v>
      </c>
      <c r="B50" s="233">
        <v>605</v>
      </c>
      <c r="C50" s="450">
        <f t="shared" si="0"/>
        <v>4257</v>
      </c>
      <c r="D50" s="450">
        <v>59</v>
      </c>
      <c r="E50" s="450">
        <v>80</v>
      </c>
      <c r="F50" s="450">
        <v>2</v>
      </c>
      <c r="G50" s="450">
        <v>1021</v>
      </c>
      <c r="H50" s="450">
        <v>3095</v>
      </c>
      <c r="I50" s="450">
        <f t="shared" si="1"/>
        <v>807</v>
      </c>
      <c r="J50" s="258">
        <v>32</v>
      </c>
      <c r="K50" s="258">
        <v>35</v>
      </c>
      <c r="L50" s="258">
        <v>0</v>
      </c>
      <c r="M50" s="258">
        <v>158</v>
      </c>
      <c r="N50" s="258">
        <v>582</v>
      </c>
    </row>
    <row r="51" spans="1:14" ht="15.75" customHeight="1">
      <c r="A51" s="402" t="s">
        <v>379</v>
      </c>
      <c r="B51" s="233">
        <v>41</v>
      </c>
      <c r="C51" s="450">
        <f t="shared" si="0"/>
        <v>4110</v>
      </c>
      <c r="D51" s="450">
        <v>144</v>
      </c>
      <c r="E51" s="450">
        <v>127</v>
      </c>
      <c r="F51" s="450">
        <v>0</v>
      </c>
      <c r="G51" s="450">
        <v>583</v>
      </c>
      <c r="H51" s="450">
        <v>3256</v>
      </c>
      <c r="I51" s="450">
        <f t="shared" si="1"/>
        <v>434</v>
      </c>
      <c r="J51" s="258">
        <v>61</v>
      </c>
      <c r="K51" s="258">
        <v>54</v>
      </c>
      <c r="L51" s="258">
        <v>0</v>
      </c>
      <c r="M51" s="258">
        <v>128</v>
      </c>
      <c r="N51" s="258">
        <v>191</v>
      </c>
    </row>
    <row r="52" spans="1:14" ht="15.75" customHeight="1">
      <c r="A52" s="402" t="s">
        <v>380</v>
      </c>
      <c r="B52" s="233">
        <v>393</v>
      </c>
      <c r="C52" s="450">
        <f t="shared" si="0"/>
        <v>250</v>
      </c>
      <c r="D52" s="450">
        <v>0</v>
      </c>
      <c r="E52" s="450">
        <v>4</v>
      </c>
      <c r="F52" s="450">
        <v>3</v>
      </c>
      <c r="G52" s="450">
        <v>66</v>
      </c>
      <c r="H52" s="450">
        <v>177</v>
      </c>
      <c r="I52" s="450">
        <f t="shared" si="1"/>
        <v>65</v>
      </c>
      <c r="J52" s="258">
        <v>0</v>
      </c>
      <c r="K52" s="258">
        <v>2</v>
      </c>
      <c r="L52" s="258">
        <v>1</v>
      </c>
      <c r="M52" s="258">
        <v>20</v>
      </c>
      <c r="N52" s="258">
        <v>42</v>
      </c>
    </row>
    <row r="53" spans="1:14" ht="15.75" customHeight="1">
      <c r="A53" s="402" t="s">
        <v>381</v>
      </c>
      <c r="B53" s="233">
        <v>398</v>
      </c>
      <c r="C53" s="450">
        <f t="shared" si="0"/>
        <v>1436</v>
      </c>
      <c r="D53" s="450">
        <v>41</v>
      </c>
      <c r="E53" s="450">
        <v>52</v>
      </c>
      <c r="F53" s="450">
        <v>1</v>
      </c>
      <c r="G53" s="450">
        <v>237</v>
      </c>
      <c r="H53" s="450">
        <v>1105</v>
      </c>
      <c r="I53" s="450">
        <f t="shared" si="1"/>
        <v>200</v>
      </c>
      <c r="J53" s="258">
        <v>11</v>
      </c>
      <c r="K53" s="258">
        <v>20</v>
      </c>
      <c r="L53" s="258">
        <v>0</v>
      </c>
      <c r="M53" s="258">
        <v>47</v>
      </c>
      <c r="N53" s="258">
        <v>122</v>
      </c>
    </row>
    <row r="54" spans="1:14" ht="15.75" customHeight="1">
      <c r="A54" s="402" t="s">
        <v>382</v>
      </c>
      <c r="B54" s="233">
        <v>329</v>
      </c>
      <c r="C54" s="450">
        <f t="shared" si="0"/>
        <v>2996</v>
      </c>
      <c r="D54" s="450">
        <v>233</v>
      </c>
      <c r="E54" s="450">
        <v>90</v>
      </c>
      <c r="F54" s="450">
        <v>0</v>
      </c>
      <c r="G54" s="450">
        <v>897</v>
      </c>
      <c r="H54" s="450">
        <v>1776</v>
      </c>
      <c r="I54" s="450">
        <f t="shared" si="1"/>
        <v>649</v>
      </c>
      <c r="J54" s="258">
        <v>88</v>
      </c>
      <c r="K54" s="258">
        <v>28</v>
      </c>
      <c r="L54" s="258">
        <v>0</v>
      </c>
      <c r="M54" s="258">
        <v>226</v>
      </c>
      <c r="N54" s="258">
        <v>307</v>
      </c>
    </row>
    <row r="55" spans="1:14" ht="15.75" customHeight="1">
      <c r="A55" s="402" t="s">
        <v>383</v>
      </c>
      <c r="B55" s="233">
        <v>194</v>
      </c>
      <c r="C55" s="450">
        <f t="shared" si="0"/>
        <v>6874</v>
      </c>
      <c r="D55" s="450">
        <v>187</v>
      </c>
      <c r="E55" s="450">
        <v>145</v>
      </c>
      <c r="F55" s="450">
        <v>1</v>
      </c>
      <c r="G55" s="450">
        <v>2214</v>
      </c>
      <c r="H55" s="450">
        <v>4327</v>
      </c>
      <c r="I55" s="450">
        <f t="shared" si="1"/>
        <v>1073</v>
      </c>
      <c r="J55" s="258">
        <v>17</v>
      </c>
      <c r="K55" s="258">
        <v>8</v>
      </c>
      <c r="L55" s="258">
        <v>0</v>
      </c>
      <c r="M55" s="258">
        <v>480</v>
      </c>
      <c r="N55" s="258">
        <v>568</v>
      </c>
    </row>
    <row r="56" spans="1:14" ht="15.75" customHeight="1">
      <c r="A56" s="402" t="s">
        <v>384</v>
      </c>
      <c r="B56" s="233">
        <v>26</v>
      </c>
      <c r="C56" s="450">
        <f t="shared" si="0"/>
        <v>1551</v>
      </c>
      <c r="D56" s="450">
        <v>19</v>
      </c>
      <c r="E56" s="450">
        <v>35</v>
      </c>
      <c r="F56" s="450">
        <v>0</v>
      </c>
      <c r="G56" s="450">
        <v>241</v>
      </c>
      <c r="H56" s="450">
        <v>1256</v>
      </c>
      <c r="I56" s="450">
        <f t="shared" si="1"/>
        <v>408</v>
      </c>
      <c r="J56" s="258">
        <v>0</v>
      </c>
      <c r="K56" s="258">
        <v>10</v>
      </c>
      <c r="L56" s="258">
        <v>0</v>
      </c>
      <c r="M56" s="258">
        <v>39</v>
      </c>
      <c r="N56" s="258">
        <v>359</v>
      </c>
    </row>
    <row r="57" spans="1:14" ht="15.75" customHeight="1">
      <c r="A57" s="402" t="s">
        <v>385</v>
      </c>
      <c r="B57" s="233">
        <v>138</v>
      </c>
      <c r="C57" s="450">
        <f t="shared" si="0"/>
        <v>6018</v>
      </c>
      <c r="D57" s="450">
        <v>656</v>
      </c>
      <c r="E57" s="450">
        <v>351</v>
      </c>
      <c r="F57" s="450">
        <v>0</v>
      </c>
      <c r="G57" s="450">
        <v>2062</v>
      </c>
      <c r="H57" s="450">
        <v>2949</v>
      </c>
      <c r="I57" s="450">
        <f t="shared" si="1"/>
        <v>585</v>
      </c>
      <c r="J57" s="258">
        <v>110</v>
      </c>
      <c r="K57" s="258">
        <v>30</v>
      </c>
      <c r="L57" s="258">
        <v>0</v>
      </c>
      <c r="M57" s="258">
        <v>130</v>
      </c>
      <c r="N57" s="258">
        <v>315</v>
      </c>
    </row>
    <row r="58" spans="1:14" ht="15.75" customHeight="1">
      <c r="A58" s="402" t="s">
        <v>386</v>
      </c>
      <c r="B58" s="233">
        <v>680</v>
      </c>
      <c r="C58" s="450">
        <f t="shared" si="0"/>
        <v>51</v>
      </c>
      <c r="D58" s="450">
        <v>1</v>
      </c>
      <c r="E58" s="450">
        <v>0</v>
      </c>
      <c r="F58" s="450">
        <v>0</v>
      </c>
      <c r="G58" s="450">
        <v>25</v>
      </c>
      <c r="H58" s="450">
        <v>25</v>
      </c>
      <c r="I58" s="450">
        <f t="shared" si="1"/>
        <v>1</v>
      </c>
      <c r="J58" s="258">
        <v>1</v>
      </c>
      <c r="K58" s="258">
        <v>0</v>
      </c>
      <c r="L58" s="258">
        <v>0</v>
      </c>
      <c r="M58" s="258">
        <v>0</v>
      </c>
      <c r="N58" s="258">
        <v>0</v>
      </c>
    </row>
    <row r="59" spans="1:14" ht="15.75" customHeight="1">
      <c r="A59" s="402" t="s">
        <v>387</v>
      </c>
      <c r="B59" s="233">
        <v>327</v>
      </c>
      <c r="C59" s="450">
        <f t="shared" si="0"/>
        <v>1049</v>
      </c>
      <c r="D59" s="450">
        <v>9</v>
      </c>
      <c r="E59" s="450">
        <v>7</v>
      </c>
      <c r="F59" s="450">
        <v>0</v>
      </c>
      <c r="G59" s="450">
        <v>151</v>
      </c>
      <c r="H59" s="450">
        <v>882</v>
      </c>
      <c r="I59" s="450">
        <f t="shared" si="1"/>
        <v>199</v>
      </c>
      <c r="J59" s="258">
        <v>7</v>
      </c>
      <c r="K59" s="258">
        <v>4</v>
      </c>
      <c r="L59" s="258">
        <v>0</v>
      </c>
      <c r="M59" s="258">
        <v>8</v>
      </c>
      <c r="N59" s="258">
        <v>180</v>
      </c>
    </row>
    <row r="60" spans="1:14" ht="15.75" customHeight="1">
      <c r="A60" s="402" t="s">
        <v>388</v>
      </c>
      <c r="B60" s="233">
        <v>120</v>
      </c>
      <c r="C60" s="450">
        <f t="shared" si="0"/>
        <v>1071</v>
      </c>
      <c r="D60" s="450">
        <v>73</v>
      </c>
      <c r="E60" s="450">
        <v>61</v>
      </c>
      <c r="F60" s="450">
        <v>0</v>
      </c>
      <c r="G60" s="450">
        <v>271</v>
      </c>
      <c r="H60" s="450">
        <v>666</v>
      </c>
      <c r="I60" s="450">
        <f t="shared" si="1"/>
        <v>341</v>
      </c>
      <c r="J60" s="258">
        <v>41</v>
      </c>
      <c r="K60" s="258">
        <v>25</v>
      </c>
      <c r="L60" s="258">
        <v>0</v>
      </c>
      <c r="M60" s="258">
        <v>99</v>
      </c>
      <c r="N60" s="258">
        <v>176</v>
      </c>
    </row>
    <row r="61" spans="1:14" ht="15.75" customHeight="1">
      <c r="A61" s="402" t="s">
        <v>389</v>
      </c>
      <c r="B61" s="233">
        <v>0</v>
      </c>
      <c r="C61" s="450">
        <f t="shared" si="0"/>
        <v>5309</v>
      </c>
      <c r="D61" s="450">
        <v>19</v>
      </c>
      <c r="E61" s="450">
        <v>154</v>
      </c>
      <c r="F61" s="450">
        <v>0</v>
      </c>
      <c r="G61" s="450">
        <v>1490</v>
      </c>
      <c r="H61" s="450">
        <v>3646</v>
      </c>
      <c r="I61" s="450">
        <f t="shared" si="1"/>
        <v>1079</v>
      </c>
      <c r="J61" s="258">
        <v>1</v>
      </c>
      <c r="K61" s="258">
        <v>19</v>
      </c>
      <c r="L61" s="258">
        <v>0</v>
      </c>
      <c r="M61" s="258">
        <v>462</v>
      </c>
      <c r="N61" s="258">
        <v>597</v>
      </c>
    </row>
    <row r="62" spans="1:14" ht="15.75" customHeight="1">
      <c r="A62" s="403" t="s">
        <v>93</v>
      </c>
      <c r="B62" s="242">
        <f>SUM(B47:B61)</f>
        <v>3800</v>
      </c>
      <c r="C62" s="242">
        <f t="shared" ref="C62:H62" si="2">SUM(C47:C61)</f>
        <v>60946</v>
      </c>
      <c r="D62" s="242">
        <f t="shared" si="2"/>
        <v>2107</v>
      </c>
      <c r="E62" s="242">
        <f t="shared" si="2"/>
        <v>1813</v>
      </c>
      <c r="F62" s="242">
        <f t="shared" si="2"/>
        <v>8</v>
      </c>
      <c r="G62" s="242">
        <f t="shared" si="2"/>
        <v>15336</v>
      </c>
      <c r="H62" s="242">
        <f t="shared" si="2"/>
        <v>41682</v>
      </c>
      <c r="I62" s="238">
        <f t="shared" ref="I62:N62" si="3">SUM(I47:I61)</f>
        <v>9325</v>
      </c>
      <c r="J62" s="238">
        <f t="shared" si="3"/>
        <v>549</v>
      </c>
      <c r="K62" s="238">
        <f t="shared" si="3"/>
        <v>398</v>
      </c>
      <c r="L62" s="238">
        <f t="shared" si="3"/>
        <v>1</v>
      </c>
      <c r="M62" s="238">
        <f t="shared" si="3"/>
        <v>2853</v>
      </c>
      <c r="N62" s="238">
        <f t="shared" si="3"/>
        <v>5524</v>
      </c>
    </row>
    <row r="63" spans="1:14">
      <c r="A63" s="146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</row>
    <row r="64" spans="1:14">
      <c r="A64" s="146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</row>
    <row r="65" spans="1:14" ht="18">
      <c r="A65" s="146"/>
      <c r="B65" s="155"/>
      <c r="C65" s="731"/>
      <c r="D65" s="732"/>
      <c r="E65" s="732"/>
      <c r="F65" s="732"/>
      <c r="G65" s="732"/>
      <c r="H65" s="732"/>
      <c r="I65" s="732"/>
      <c r="J65" s="155"/>
      <c r="K65" s="155"/>
      <c r="L65" s="155"/>
      <c r="M65" s="155"/>
      <c r="N65" s="155"/>
    </row>
    <row r="66" spans="1:14">
      <c r="A66" s="146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</row>
    <row r="67" spans="1:14">
      <c r="A67" s="146"/>
      <c r="B67" s="155"/>
      <c r="C67" s="155"/>
      <c r="D67" s="155"/>
      <c r="E67" s="155"/>
      <c r="F67" s="155"/>
      <c r="G67" s="155"/>
      <c r="H67" s="155"/>
      <c r="I67" s="451"/>
      <c r="J67" s="451"/>
      <c r="K67" s="451"/>
      <c r="L67" s="451"/>
      <c r="M67" s="451"/>
      <c r="N67" s="155"/>
    </row>
    <row r="68" spans="1:14">
      <c r="A68" s="146"/>
      <c r="B68" s="155"/>
      <c r="C68" s="155"/>
      <c r="D68" s="155"/>
      <c r="E68" s="155"/>
      <c r="F68" s="155"/>
      <c r="G68" s="155"/>
      <c r="H68" s="155"/>
      <c r="I68" s="451"/>
      <c r="J68" s="451"/>
      <c r="K68" s="451"/>
      <c r="L68" s="451"/>
      <c r="M68" s="451"/>
      <c r="N68" s="155"/>
    </row>
    <row r="69" spans="1:14">
      <c r="A69" s="146"/>
      <c r="B69" s="155"/>
      <c r="C69" s="155"/>
      <c r="D69" s="155"/>
      <c r="E69" s="155"/>
      <c r="F69" s="155"/>
      <c r="G69" s="155"/>
      <c r="H69" s="155"/>
      <c r="I69" s="451"/>
      <c r="J69" s="451"/>
      <c r="K69" s="451"/>
      <c r="L69" s="451"/>
      <c r="M69" s="451"/>
      <c r="N69" s="155"/>
    </row>
    <row r="70" spans="1:14">
      <c r="A70" s="146"/>
      <c r="B70" s="155"/>
      <c r="C70" s="155"/>
      <c r="D70" s="155"/>
      <c r="E70" s="155"/>
      <c r="F70" s="155"/>
      <c r="G70" s="155"/>
      <c r="H70" s="155"/>
      <c r="I70" s="451"/>
      <c r="J70" s="451"/>
      <c r="K70" s="451"/>
      <c r="L70" s="451"/>
      <c r="M70" s="451"/>
      <c r="N70" s="155"/>
    </row>
    <row r="71" spans="1:14">
      <c r="A71" s="146"/>
      <c r="B71" s="155"/>
      <c r="C71" s="155"/>
      <c r="D71" s="155"/>
      <c r="E71" s="155"/>
      <c r="F71" s="155"/>
      <c r="G71" s="155"/>
      <c r="H71" s="155"/>
      <c r="I71" s="451"/>
      <c r="J71" s="451"/>
      <c r="K71" s="451"/>
      <c r="L71" s="451"/>
      <c r="M71" s="451"/>
      <c r="N71" s="155"/>
    </row>
    <row r="72" spans="1:14">
      <c r="A72" s="146"/>
      <c r="B72" s="155"/>
      <c r="C72" s="155"/>
      <c r="D72" s="155"/>
      <c r="E72" s="155"/>
      <c r="F72" s="155"/>
      <c r="G72" s="155"/>
      <c r="H72" s="155"/>
      <c r="I72" s="451"/>
      <c r="J72" s="451"/>
      <c r="K72" s="451"/>
      <c r="L72" s="451"/>
      <c r="M72" s="451"/>
      <c r="N72" s="155"/>
    </row>
    <row r="73" spans="1:14">
      <c r="A73" s="146"/>
      <c r="B73" s="155"/>
      <c r="C73" s="155"/>
      <c r="D73" s="155"/>
      <c r="E73" s="155"/>
      <c r="F73" s="155"/>
      <c r="G73" s="155"/>
      <c r="H73" s="155"/>
      <c r="I73" s="451"/>
      <c r="J73" s="451"/>
      <c r="K73" s="451"/>
      <c r="L73" s="451"/>
      <c r="M73" s="451"/>
      <c r="N73" s="155"/>
    </row>
    <row r="74" spans="1:14">
      <c r="A74" s="146"/>
      <c r="B74" s="155"/>
      <c r="C74" s="155"/>
      <c r="D74" s="155"/>
      <c r="E74" s="155"/>
      <c r="F74" s="155"/>
      <c r="G74" s="155"/>
      <c r="H74" s="155"/>
      <c r="I74" s="451"/>
      <c r="J74" s="451"/>
      <c r="K74" s="451"/>
      <c r="L74" s="451"/>
      <c r="M74" s="451"/>
      <c r="N74" s="155"/>
    </row>
    <row r="75" spans="1:14">
      <c r="A75" s="146"/>
      <c r="B75" s="155"/>
      <c r="C75" s="155"/>
      <c r="D75" s="155"/>
      <c r="E75" s="155"/>
      <c r="F75" s="155"/>
      <c r="G75" s="155"/>
      <c r="H75" s="155"/>
      <c r="I75" s="451"/>
      <c r="J75" s="451"/>
      <c r="K75" s="451"/>
      <c r="L75" s="451"/>
      <c r="M75" s="451"/>
      <c r="N75" s="155"/>
    </row>
    <row r="76" spans="1:14">
      <c r="A76" s="146"/>
      <c r="B76" s="155"/>
      <c r="C76" s="155"/>
      <c r="D76" s="155"/>
      <c r="E76" s="155"/>
      <c r="F76" s="155"/>
      <c r="G76" s="155"/>
      <c r="H76" s="155"/>
      <c r="I76" s="451"/>
      <c r="J76" s="451"/>
      <c r="K76" s="451"/>
      <c r="L76" s="451"/>
      <c r="M76" s="451"/>
      <c r="N76" s="155"/>
    </row>
    <row r="77" spans="1:14">
      <c r="A77" s="146"/>
      <c r="B77" s="155"/>
      <c r="C77" s="155"/>
      <c r="D77" s="155"/>
      <c r="E77" s="155"/>
      <c r="F77" s="155"/>
      <c r="G77" s="155"/>
      <c r="H77" s="155"/>
      <c r="I77" s="451"/>
      <c r="J77" s="451"/>
      <c r="K77" s="451"/>
      <c r="L77" s="451"/>
      <c r="M77" s="451"/>
      <c r="N77" s="155"/>
    </row>
    <row r="78" spans="1:14">
      <c r="A78" s="146"/>
      <c r="B78" s="155"/>
      <c r="C78" s="155"/>
      <c r="D78" s="155"/>
      <c r="E78" s="155"/>
      <c r="F78" s="155"/>
      <c r="G78" s="155"/>
      <c r="H78" s="155"/>
      <c r="I78" s="451"/>
      <c r="J78" s="451"/>
      <c r="K78" s="451"/>
      <c r="L78" s="451"/>
      <c r="M78" s="451"/>
      <c r="N78" s="155"/>
    </row>
    <row r="79" spans="1:14">
      <c r="A79" s="146"/>
      <c r="B79" s="155"/>
      <c r="C79" s="155"/>
      <c r="D79" s="155"/>
      <c r="E79" s="155"/>
      <c r="F79" s="155"/>
      <c r="G79" s="155"/>
      <c r="H79" s="155"/>
      <c r="I79" s="451"/>
      <c r="J79" s="451"/>
      <c r="K79" s="451"/>
      <c r="L79" s="451"/>
      <c r="M79" s="451"/>
      <c r="N79" s="155"/>
    </row>
    <row r="80" spans="1:14">
      <c r="A80" s="146"/>
      <c r="B80" s="155"/>
      <c r="C80" s="155"/>
      <c r="D80" s="155"/>
      <c r="E80" s="155"/>
      <c r="F80" s="155"/>
      <c r="G80" s="155"/>
      <c r="H80" s="155"/>
      <c r="I80" s="451"/>
      <c r="J80" s="451"/>
      <c r="K80" s="451"/>
      <c r="L80" s="451"/>
      <c r="M80" s="451"/>
      <c r="N80" s="155"/>
    </row>
    <row r="81" spans="1:14">
      <c r="A81" s="146"/>
      <c r="B81" s="155"/>
      <c r="C81" s="155"/>
      <c r="D81" s="155"/>
      <c r="E81" s="155"/>
      <c r="F81" s="155"/>
      <c r="G81" s="155"/>
      <c r="H81" s="155"/>
      <c r="I81" s="451"/>
      <c r="J81" s="451"/>
      <c r="K81" s="451"/>
      <c r="L81" s="451"/>
      <c r="M81" s="451"/>
      <c r="N81" s="155"/>
    </row>
    <row r="82" spans="1:14">
      <c r="A82" s="146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</row>
    <row r="83" spans="1:14">
      <c r="A83" s="146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</row>
    <row r="84" spans="1:14">
      <c r="A84" s="146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</row>
    <row r="85" spans="1:14">
      <c r="A85" s="146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</row>
    <row r="86" spans="1:14">
      <c r="A86" s="146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</row>
    <row r="87" spans="1:14">
      <c r="A87" s="146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</row>
    <row r="88" spans="1:14">
      <c r="A88" s="146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>
      <c r="A89" s="146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  <row r="90" spans="1:14">
      <c r="A90" s="146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</row>
    <row r="91" spans="1:14" ht="8.25" customHeight="1">
      <c r="A91" s="146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</row>
    <row r="92" spans="1:14" ht="10.5" customHeight="1">
      <c r="A92" s="146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</row>
    <row r="93" spans="1:14" ht="10.5" customHeight="1">
      <c r="A93" s="146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</row>
    <row r="94" spans="1:14">
      <c r="A94" s="146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</row>
    <row r="95" spans="1:14">
      <c r="A95" s="146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</row>
    <row r="96" spans="1:14">
      <c r="A96" s="146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</row>
    <row r="97" spans="1:14">
      <c r="A97" s="146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</row>
  </sheetData>
  <mergeCells count="6">
    <mergeCell ref="C65:I65"/>
    <mergeCell ref="A43:N43"/>
    <mergeCell ref="A45:A46"/>
    <mergeCell ref="B45:B46"/>
    <mergeCell ref="C45:H45"/>
    <mergeCell ref="I45:N4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sqref="A1:XFD1048576"/>
    </sheetView>
  </sheetViews>
  <sheetFormatPr defaultRowHeight="14.25"/>
  <cols>
    <col min="1" max="1" width="5.7109375" style="105" customWidth="1"/>
    <col min="2" max="2" width="20" style="105" customWidth="1"/>
    <col min="3" max="3" width="8" style="105" customWidth="1"/>
    <col min="4" max="4" width="10.5703125" style="105" customWidth="1"/>
    <col min="5" max="5" width="9.7109375" style="105" customWidth="1"/>
    <col min="6" max="6" width="8.7109375" style="105" customWidth="1"/>
    <col min="7" max="7" width="9.42578125" style="105" customWidth="1"/>
    <col min="8" max="10" width="9.7109375" style="105" customWidth="1"/>
    <col min="11" max="11" width="8.7109375" style="105" customWidth="1"/>
    <col min="12" max="16384" width="9.140625" style="105"/>
  </cols>
  <sheetData>
    <row r="1" spans="1:12">
      <c r="B1" s="736" t="s">
        <v>701</v>
      </c>
      <c r="C1" s="736"/>
      <c r="D1" s="736"/>
      <c r="E1" s="736"/>
      <c r="F1" s="736"/>
      <c r="G1" s="736"/>
      <c r="H1" s="736"/>
      <c r="I1" s="736"/>
      <c r="J1" s="737"/>
      <c r="K1" s="737"/>
    </row>
    <row r="2" spans="1:12">
      <c r="B2" s="738"/>
      <c r="C2" s="738"/>
      <c r="D2" s="738"/>
      <c r="E2" s="738"/>
      <c r="F2" s="738"/>
      <c r="G2" s="738"/>
      <c r="H2" s="738"/>
      <c r="I2" s="738"/>
      <c r="J2" s="105" t="s">
        <v>702</v>
      </c>
    </row>
    <row r="3" spans="1:12">
      <c r="A3" s="739" t="s">
        <v>703</v>
      </c>
      <c r="B3" s="739" t="s">
        <v>704</v>
      </c>
      <c r="C3" s="741">
        <v>2015</v>
      </c>
      <c r="D3" s="742"/>
      <c r="E3" s="743"/>
      <c r="F3" s="741">
        <v>2016</v>
      </c>
      <c r="G3" s="742"/>
      <c r="H3" s="743"/>
      <c r="I3" s="741" t="s">
        <v>705</v>
      </c>
      <c r="J3" s="742" t="s">
        <v>706</v>
      </c>
      <c r="K3" s="743"/>
    </row>
    <row r="4" spans="1:12" ht="57">
      <c r="A4" s="740"/>
      <c r="B4" s="740"/>
      <c r="C4" s="527" t="s">
        <v>707</v>
      </c>
      <c r="D4" s="528" t="s">
        <v>708</v>
      </c>
      <c r="E4" s="528" t="s">
        <v>709</v>
      </c>
      <c r="F4" s="356" t="s">
        <v>707</v>
      </c>
      <c r="G4" s="528" t="s">
        <v>708</v>
      </c>
      <c r="H4" s="528" t="s">
        <v>709</v>
      </c>
      <c r="I4" s="356" t="s">
        <v>707</v>
      </c>
      <c r="J4" s="528" t="s">
        <v>708</v>
      </c>
      <c r="K4" s="528" t="s">
        <v>709</v>
      </c>
    </row>
    <row r="5" spans="1:12">
      <c r="A5" s="529">
        <v>1</v>
      </c>
      <c r="B5" s="530" t="s">
        <v>547</v>
      </c>
      <c r="C5" s="531">
        <v>3.8</v>
      </c>
      <c r="D5" s="531">
        <v>4.2</v>
      </c>
      <c r="E5" s="531"/>
      <c r="F5" s="531">
        <v>9.3800000000000008</v>
      </c>
      <c r="G5" s="531">
        <v>5.95</v>
      </c>
      <c r="H5" s="531"/>
      <c r="I5" s="532">
        <f>F5/C5*100</f>
        <v>246.84210526315792</v>
      </c>
      <c r="J5" s="532">
        <f>G5/D5*100</f>
        <v>141.66666666666669</v>
      </c>
      <c r="K5" s="532"/>
      <c r="L5" s="533"/>
    </row>
    <row r="6" spans="1:12">
      <c r="A6" s="529">
        <v>2</v>
      </c>
      <c r="B6" s="530" t="s">
        <v>490</v>
      </c>
      <c r="C6" s="531">
        <v>1</v>
      </c>
      <c r="D6" s="531">
        <v>0.8</v>
      </c>
      <c r="E6" s="531"/>
      <c r="F6" s="531">
        <v>2.5</v>
      </c>
      <c r="G6" s="531">
        <v>1.5</v>
      </c>
      <c r="H6" s="531"/>
      <c r="I6" s="532">
        <f t="shared" ref="I6:K20" si="0">F6/C6*100</f>
        <v>250</v>
      </c>
      <c r="J6" s="532">
        <f t="shared" si="0"/>
        <v>187.5</v>
      </c>
      <c r="K6" s="534"/>
      <c r="L6" s="533"/>
    </row>
    <row r="7" spans="1:12">
      <c r="A7" s="529">
        <v>3</v>
      </c>
      <c r="B7" s="530" t="s">
        <v>377</v>
      </c>
      <c r="C7" s="531">
        <v>2</v>
      </c>
      <c r="D7" s="531">
        <v>0.5</v>
      </c>
      <c r="E7" s="531">
        <v>1</v>
      </c>
      <c r="F7" s="531">
        <v>0.2</v>
      </c>
      <c r="G7" s="531">
        <v>1.2999999999999999E-2</v>
      </c>
      <c r="H7" s="531"/>
      <c r="I7" s="532">
        <f t="shared" si="0"/>
        <v>10</v>
      </c>
      <c r="J7" s="532">
        <f t="shared" si="0"/>
        <v>2.6</v>
      </c>
      <c r="K7" s="532"/>
      <c r="L7" s="533"/>
    </row>
    <row r="8" spans="1:12">
      <c r="A8" s="529">
        <v>4</v>
      </c>
      <c r="B8" s="530" t="s">
        <v>378</v>
      </c>
      <c r="C8" s="531">
        <v>1</v>
      </c>
      <c r="D8" s="531">
        <v>0.5</v>
      </c>
      <c r="E8" s="531"/>
      <c r="F8" s="531">
        <v>2</v>
      </c>
      <c r="G8" s="531">
        <v>0.5</v>
      </c>
      <c r="H8" s="531">
        <v>0.25</v>
      </c>
      <c r="I8" s="532">
        <f t="shared" si="0"/>
        <v>200</v>
      </c>
      <c r="J8" s="532">
        <f t="shared" si="0"/>
        <v>100</v>
      </c>
      <c r="K8" s="532">
        <v>250</v>
      </c>
      <c r="L8" s="533"/>
    </row>
    <row r="9" spans="1:12">
      <c r="A9" s="529">
        <v>5</v>
      </c>
      <c r="B9" s="530" t="s">
        <v>379</v>
      </c>
      <c r="C9" s="531">
        <v>1</v>
      </c>
      <c r="D9" s="531">
        <v>1</v>
      </c>
      <c r="E9" s="531"/>
      <c r="F9" s="531">
        <v>2.2000000000000002</v>
      </c>
      <c r="G9" s="531">
        <v>0.6</v>
      </c>
      <c r="H9" s="531"/>
      <c r="I9" s="532">
        <f t="shared" si="0"/>
        <v>220.00000000000003</v>
      </c>
      <c r="J9" s="532">
        <f t="shared" si="0"/>
        <v>60</v>
      </c>
      <c r="K9" s="534"/>
      <c r="L9" s="533"/>
    </row>
    <row r="10" spans="1:12">
      <c r="A10" s="529">
        <v>6</v>
      </c>
      <c r="B10" s="530" t="s">
        <v>492</v>
      </c>
      <c r="C10" s="531">
        <v>2.2000000000000002</v>
      </c>
      <c r="D10" s="531">
        <v>1</v>
      </c>
      <c r="E10" s="531"/>
      <c r="F10" s="531">
        <v>1.2</v>
      </c>
      <c r="G10" s="531">
        <v>0.8</v>
      </c>
      <c r="H10" s="531"/>
      <c r="I10" s="532">
        <f t="shared" si="0"/>
        <v>54.54545454545454</v>
      </c>
      <c r="J10" s="532">
        <f t="shared" si="0"/>
        <v>80</v>
      </c>
      <c r="K10" s="534"/>
      <c r="L10" s="533"/>
    </row>
    <row r="11" spans="1:12">
      <c r="A11" s="529">
        <v>7</v>
      </c>
      <c r="B11" s="530" t="s">
        <v>381</v>
      </c>
      <c r="C11" s="531">
        <v>2</v>
      </c>
      <c r="D11" s="531">
        <v>0.4</v>
      </c>
      <c r="E11" s="531"/>
      <c r="F11" s="531">
        <v>1</v>
      </c>
      <c r="G11" s="531">
        <v>5.62E-2</v>
      </c>
      <c r="H11" s="531"/>
      <c r="I11" s="532">
        <f t="shared" si="0"/>
        <v>50</v>
      </c>
      <c r="J11" s="532">
        <f t="shared" si="0"/>
        <v>14.049999999999999</v>
      </c>
      <c r="K11" s="534"/>
      <c r="L11" s="533"/>
    </row>
    <row r="12" spans="1:12">
      <c r="A12" s="529">
        <v>8</v>
      </c>
      <c r="B12" s="530" t="s">
        <v>382</v>
      </c>
      <c r="C12" s="531">
        <v>2</v>
      </c>
      <c r="D12" s="531">
        <v>0.4</v>
      </c>
      <c r="E12" s="531">
        <v>25</v>
      </c>
      <c r="F12" s="531">
        <v>1.4</v>
      </c>
      <c r="G12" s="531">
        <v>0.2</v>
      </c>
      <c r="H12" s="531">
        <v>30</v>
      </c>
      <c r="I12" s="532">
        <f t="shared" si="0"/>
        <v>70</v>
      </c>
      <c r="J12" s="532">
        <f t="shared" si="0"/>
        <v>50</v>
      </c>
      <c r="K12" s="532">
        <f t="shared" si="0"/>
        <v>120</v>
      </c>
      <c r="L12" s="533"/>
    </row>
    <row r="13" spans="1:12">
      <c r="A13" s="529">
        <v>9</v>
      </c>
      <c r="B13" s="530" t="s">
        <v>383</v>
      </c>
      <c r="C13" s="531">
        <v>1</v>
      </c>
      <c r="D13" s="531">
        <v>0.3</v>
      </c>
      <c r="E13" s="531"/>
      <c r="F13" s="531">
        <v>1</v>
      </c>
      <c r="G13" s="531">
        <v>0.501</v>
      </c>
      <c r="H13" s="531"/>
      <c r="I13" s="532">
        <f t="shared" si="0"/>
        <v>100</v>
      </c>
      <c r="J13" s="532">
        <f t="shared" si="0"/>
        <v>167.00000000000003</v>
      </c>
      <c r="K13" s="534" t="s">
        <v>185</v>
      </c>
      <c r="L13" s="533"/>
    </row>
    <row r="14" spans="1:12">
      <c r="A14" s="529">
        <v>10</v>
      </c>
      <c r="B14" s="530" t="s">
        <v>551</v>
      </c>
      <c r="C14" s="535">
        <v>0</v>
      </c>
      <c r="D14" s="531">
        <v>0</v>
      </c>
      <c r="E14" s="535"/>
      <c r="F14" s="535">
        <v>1</v>
      </c>
      <c r="G14" s="531">
        <v>0.5</v>
      </c>
      <c r="H14" s="535"/>
      <c r="I14" s="532">
        <v>1000</v>
      </c>
      <c r="J14" s="532">
        <v>500</v>
      </c>
      <c r="K14" s="534"/>
      <c r="L14" s="533"/>
    </row>
    <row r="15" spans="1:12">
      <c r="A15" s="529">
        <v>11</v>
      </c>
      <c r="B15" s="530" t="s">
        <v>494</v>
      </c>
      <c r="C15" s="531">
        <v>1.5</v>
      </c>
      <c r="D15" s="531">
        <v>0.3</v>
      </c>
      <c r="E15" s="531"/>
      <c r="F15" s="531">
        <v>0.8</v>
      </c>
      <c r="G15" s="531">
        <v>0.59</v>
      </c>
      <c r="H15" s="531"/>
      <c r="I15" s="532">
        <f t="shared" si="0"/>
        <v>53.333333333333336</v>
      </c>
      <c r="J15" s="532">
        <f t="shared" si="0"/>
        <v>196.66666666666666</v>
      </c>
      <c r="K15" s="532"/>
      <c r="L15" s="533"/>
    </row>
    <row r="16" spans="1:12">
      <c r="A16" s="529">
        <v>12</v>
      </c>
      <c r="B16" s="530" t="s">
        <v>386</v>
      </c>
      <c r="C16" s="531">
        <v>7.1</v>
      </c>
      <c r="D16" s="531">
        <v>1.3</v>
      </c>
      <c r="E16" s="531"/>
      <c r="F16" s="531">
        <v>5</v>
      </c>
      <c r="G16" s="531">
        <v>1.05</v>
      </c>
      <c r="H16" s="531"/>
      <c r="I16" s="532">
        <f t="shared" si="0"/>
        <v>70.422535211267615</v>
      </c>
      <c r="J16" s="532">
        <f t="shared" si="0"/>
        <v>80.769230769230774</v>
      </c>
      <c r="K16" s="534"/>
      <c r="L16" s="533"/>
    </row>
    <row r="17" spans="1:12">
      <c r="A17" s="529">
        <v>13</v>
      </c>
      <c r="B17" s="530" t="s">
        <v>387</v>
      </c>
      <c r="C17" s="531">
        <v>1.6</v>
      </c>
      <c r="D17" s="531">
        <v>1.2</v>
      </c>
      <c r="E17" s="531"/>
      <c r="F17" s="531">
        <v>2.9</v>
      </c>
      <c r="G17" s="531">
        <v>3.7</v>
      </c>
      <c r="H17" s="531">
        <v>0.4</v>
      </c>
      <c r="I17" s="532">
        <f t="shared" si="0"/>
        <v>181.24999999999997</v>
      </c>
      <c r="J17" s="532">
        <f t="shared" si="0"/>
        <v>308.33333333333337</v>
      </c>
      <c r="K17" s="534">
        <v>400</v>
      </c>
      <c r="L17" s="533"/>
    </row>
    <row r="18" spans="1:12">
      <c r="A18" s="529">
        <v>14</v>
      </c>
      <c r="B18" s="530" t="s">
        <v>495</v>
      </c>
      <c r="C18" s="531">
        <v>0.9</v>
      </c>
      <c r="D18" s="531">
        <v>1.2</v>
      </c>
      <c r="E18" s="531"/>
      <c r="F18" s="531">
        <v>0.2</v>
      </c>
      <c r="G18" s="531">
        <v>0.2</v>
      </c>
      <c r="H18" s="531"/>
      <c r="I18" s="532">
        <f t="shared" si="0"/>
        <v>22.222222222222225</v>
      </c>
      <c r="J18" s="532">
        <f t="shared" si="0"/>
        <v>16.666666666666668</v>
      </c>
      <c r="K18" s="534"/>
      <c r="L18" s="533"/>
    </row>
    <row r="19" spans="1:12">
      <c r="A19" s="529">
        <v>15</v>
      </c>
      <c r="B19" s="530" t="s">
        <v>389</v>
      </c>
      <c r="C19" s="531">
        <v>2.5</v>
      </c>
      <c r="D19" s="531">
        <v>1.5</v>
      </c>
      <c r="E19" s="531"/>
      <c r="F19" s="531">
        <v>2.5</v>
      </c>
      <c r="G19" s="531">
        <v>2.5</v>
      </c>
      <c r="H19" s="531"/>
      <c r="I19" s="532">
        <f t="shared" si="0"/>
        <v>100</v>
      </c>
      <c r="J19" s="532">
        <f t="shared" si="0"/>
        <v>166.66666666666669</v>
      </c>
      <c r="K19" s="534"/>
      <c r="L19" s="533"/>
    </row>
    <row r="20" spans="1:12">
      <c r="A20" s="536"/>
      <c r="B20" s="537" t="s">
        <v>64</v>
      </c>
      <c r="C20" s="538">
        <f>SUM(C5:C19)</f>
        <v>29.6</v>
      </c>
      <c r="D20" s="538">
        <f t="shared" ref="D20:H20" si="1">SUM(D5:D19)</f>
        <v>14.600000000000001</v>
      </c>
      <c r="E20" s="538">
        <f t="shared" si="1"/>
        <v>26</v>
      </c>
      <c r="F20" s="538">
        <f t="shared" si="1"/>
        <v>33.28</v>
      </c>
      <c r="G20" s="538">
        <f t="shared" si="1"/>
        <v>18.6602</v>
      </c>
      <c r="H20" s="538">
        <f t="shared" si="1"/>
        <v>30.65</v>
      </c>
      <c r="I20" s="539">
        <f t="shared" si="0"/>
        <v>112.43243243243244</v>
      </c>
      <c r="J20" s="539">
        <f t="shared" si="0"/>
        <v>127.80958904109588</v>
      </c>
      <c r="K20" s="539">
        <f>H20/E20*100</f>
        <v>117.88461538461539</v>
      </c>
      <c r="L20" s="533"/>
    </row>
  </sheetData>
  <mergeCells count="7">
    <mergeCell ref="B1:K1"/>
    <mergeCell ref="B2:I2"/>
    <mergeCell ref="A3:A4"/>
    <mergeCell ref="B3:B4"/>
    <mergeCell ref="C3:E3"/>
    <mergeCell ref="F3:H3"/>
    <mergeCell ref="I3:K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W58"/>
  <sheetViews>
    <sheetView workbookViewId="0">
      <selection activeCell="I11" sqref="I11"/>
    </sheetView>
  </sheetViews>
  <sheetFormatPr defaultRowHeight="15"/>
  <cols>
    <col min="1" max="1" width="16.7109375" style="263" customWidth="1"/>
    <col min="2" max="2" width="4.42578125" customWidth="1"/>
    <col min="3" max="3" width="5.5703125" customWidth="1"/>
    <col min="4" max="4" width="5.85546875" style="404" customWidth="1"/>
    <col min="5" max="5" width="6.5703125" style="406" customWidth="1"/>
    <col min="6" max="6" width="5.85546875" style="407" customWidth="1"/>
    <col min="7" max="9" width="5.85546875" style="404" customWidth="1"/>
    <col min="10" max="10" width="6.42578125" customWidth="1"/>
    <col min="13" max="13" width="16" customWidth="1"/>
  </cols>
  <sheetData>
    <row r="1" spans="1:23" ht="15" customHeight="1">
      <c r="A1" s="747" t="s">
        <v>390</v>
      </c>
      <c r="B1" s="747"/>
      <c r="C1" s="747"/>
      <c r="D1" s="747"/>
      <c r="E1" s="747"/>
      <c r="F1" s="747"/>
      <c r="G1" s="747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3">
      <c r="A2" s="258" t="s">
        <v>582</v>
      </c>
      <c r="B2" s="23"/>
      <c r="C2" s="23"/>
      <c r="D2" s="40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spans="1:23" ht="15" customHeight="1">
      <c r="A3" s="553"/>
      <c r="B3" s="553"/>
      <c r="C3" s="748" t="s">
        <v>391</v>
      </c>
      <c r="D3" s="749" t="s">
        <v>583</v>
      </c>
      <c r="E3" s="749" t="s">
        <v>392</v>
      </c>
      <c r="F3" s="749"/>
      <c r="G3" s="749"/>
      <c r="H3" s="749"/>
      <c r="I3" s="749"/>
      <c r="J3" s="750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3" ht="26.25" customHeight="1">
      <c r="A4" s="553"/>
      <c r="B4" s="553"/>
      <c r="C4" s="748"/>
      <c r="D4" s="749"/>
      <c r="E4" s="477" t="s">
        <v>393</v>
      </c>
      <c r="F4" s="477" t="s">
        <v>394</v>
      </c>
      <c r="G4" s="477" t="s">
        <v>584</v>
      </c>
      <c r="H4" s="477" t="s">
        <v>585</v>
      </c>
      <c r="I4" s="477" t="s">
        <v>586</v>
      </c>
      <c r="J4" s="477" t="s">
        <v>587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</row>
    <row r="5" spans="1:23" ht="15" customHeight="1">
      <c r="A5" s="259" t="s">
        <v>395</v>
      </c>
      <c r="B5" s="259"/>
      <c r="C5" s="259"/>
      <c r="D5" s="408"/>
      <c r="E5" s="408"/>
      <c r="F5" s="409"/>
      <c r="G5" s="409"/>
      <c r="H5" s="409"/>
      <c r="I5" s="409"/>
      <c r="J5" s="409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pans="1:23" ht="15" customHeight="1">
      <c r="A6" s="259" t="s">
        <v>396</v>
      </c>
      <c r="B6" s="259"/>
      <c r="C6" s="259"/>
      <c r="D6" s="408"/>
      <c r="E6" s="408"/>
      <c r="F6" s="409"/>
      <c r="G6" s="409"/>
      <c r="H6" s="409"/>
      <c r="I6" s="409"/>
      <c r="J6" s="409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spans="1:23" ht="15" customHeight="1">
      <c r="A7" s="689" t="s">
        <v>397</v>
      </c>
      <c r="B7" s="342" t="s">
        <v>398</v>
      </c>
      <c r="C7" s="342" t="s">
        <v>399</v>
      </c>
      <c r="D7" s="408">
        <v>1035.7</v>
      </c>
      <c r="E7" s="410">
        <v>993.3</v>
      </c>
      <c r="F7" s="409">
        <v>960.5</v>
      </c>
      <c r="G7" s="409">
        <v>1103.5999999999999</v>
      </c>
      <c r="H7" s="409">
        <v>1124.5999999999999</v>
      </c>
      <c r="I7" s="409">
        <v>1120.8</v>
      </c>
      <c r="J7" s="414">
        <v>1108.333333</v>
      </c>
      <c r="K7" s="744"/>
      <c r="L7" s="745"/>
      <c r="M7" s="411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23" ht="15" customHeight="1">
      <c r="A8" s="689"/>
      <c r="B8" s="342" t="s">
        <v>400</v>
      </c>
      <c r="C8" s="342" t="s">
        <v>399</v>
      </c>
      <c r="D8" s="408">
        <v>784.2</v>
      </c>
      <c r="E8" s="410">
        <v>822.7</v>
      </c>
      <c r="F8" s="409">
        <v>827.5</v>
      </c>
      <c r="G8" s="409">
        <v>908.7</v>
      </c>
      <c r="H8" s="409">
        <v>930.8</v>
      </c>
      <c r="I8" s="409">
        <v>920.8</v>
      </c>
      <c r="J8" s="414">
        <v>925</v>
      </c>
      <c r="K8" s="744"/>
      <c r="L8" s="745"/>
      <c r="M8" s="411"/>
      <c r="N8" s="75"/>
      <c r="O8" s="75"/>
      <c r="P8" s="75"/>
      <c r="Q8" s="75"/>
      <c r="R8" s="75"/>
      <c r="S8" s="75"/>
      <c r="T8" s="75"/>
      <c r="U8" s="75"/>
      <c r="V8" s="75"/>
      <c r="W8" s="75"/>
    </row>
    <row r="9" spans="1:23" ht="15" customHeight="1">
      <c r="A9" s="689" t="s">
        <v>401</v>
      </c>
      <c r="B9" s="342" t="s">
        <v>398</v>
      </c>
      <c r="C9" s="342" t="s">
        <v>399</v>
      </c>
      <c r="D9" s="408">
        <v>622.6</v>
      </c>
      <c r="E9" s="410">
        <v>575.79999999999995</v>
      </c>
      <c r="F9" s="409">
        <v>585.29999999999995</v>
      </c>
      <c r="G9" s="409">
        <v>615.4</v>
      </c>
      <c r="H9" s="409">
        <v>645.79999999999995</v>
      </c>
      <c r="I9" s="409">
        <v>629.20000000000005</v>
      </c>
      <c r="J9" s="409">
        <v>660.83333300000004</v>
      </c>
      <c r="K9" s="744"/>
      <c r="L9" s="745"/>
      <c r="M9" s="411"/>
      <c r="N9" s="75"/>
      <c r="O9" s="75"/>
      <c r="P9" s="75"/>
      <c r="Q9" s="75"/>
      <c r="R9" s="75"/>
      <c r="S9" s="75"/>
      <c r="T9" s="75"/>
      <c r="U9" s="75"/>
      <c r="V9" s="75"/>
      <c r="W9" s="75"/>
    </row>
    <row r="10" spans="1:23" ht="15" customHeight="1">
      <c r="A10" s="689"/>
      <c r="B10" s="342" t="s">
        <v>400</v>
      </c>
      <c r="C10" s="342" t="s">
        <v>399</v>
      </c>
      <c r="D10" s="408">
        <v>596.9</v>
      </c>
      <c r="E10" s="410">
        <v>522.79999999999995</v>
      </c>
      <c r="F10" s="409">
        <v>579.4</v>
      </c>
      <c r="G10" s="409">
        <v>580.20000000000005</v>
      </c>
      <c r="H10" s="409">
        <v>616.70000000000005</v>
      </c>
      <c r="I10" s="409">
        <v>602.5</v>
      </c>
      <c r="J10" s="409">
        <v>622.5</v>
      </c>
      <c r="K10" s="744"/>
      <c r="L10" s="745"/>
      <c r="M10" s="411"/>
      <c r="N10" s="75"/>
      <c r="O10" s="75"/>
      <c r="P10" s="75"/>
      <c r="Q10" s="75"/>
      <c r="R10" s="75"/>
      <c r="S10" s="75"/>
      <c r="T10" s="75"/>
      <c r="U10" s="75"/>
      <c r="V10" s="75"/>
      <c r="W10" s="75"/>
    </row>
    <row r="11" spans="1:23" ht="15" customHeight="1">
      <c r="A11" s="346" t="s">
        <v>402</v>
      </c>
      <c r="B11" s="342"/>
      <c r="C11" s="342"/>
      <c r="D11" s="408"/>
      <c r="E11" s="412"/>
      <c r="F11" s="409"/>
      <c r="G11" s="409"/>
      <c r="H11" s="409"/>
      <c r="I11" s="409"/>
      <c r="J11" s="409"/>
      <c r="K11" s="744"/>
      <c r="L11" s="745"/>
      <c r="M11" s="411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 ht="15" customHeight="1">
      <c r="A12" s="689" t="s">
        <v>397</v>
      </c>
      <c r="B12" s="342" t="s">
        <v>398</v>
      </c>
      <c r="C12" s="342" t="s">
        <v>399</v>
      </c>
      <c r="D12" s="408">
        <v>648.6</v>
      </c>
      <c r="E12" s="413">
        <v>684</v>
      </c>
      <c r="F12" s="409">
        <v>704.5</v>
      </c>
      <c r="G12" s="409">
        <v>726.8</v>
      </c>
      <c r="H12" s="409">
        <v>739.3</v>
      </c>
      <c r="I12" s="409" t="s">
        <v>588</v>
      </c>
      <c r="J12" s="409">
        <v>753.57142899999997</v>
      </c>
      <c r="K12" s="744"/>
      <c r="L12" s="745"/>
      <c r="M12" s="411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pans="1:23" ht="15" customHeight="1">
      <c r="A13" s="689"/>
      <c r="B13" s="342" t="s">
        <v>400</v>
      </c>
      <c r="C13" s="342" t="s">
        <v>399</v>
      </c>
      <c r="D13" s="408">
        <v>616.70000000000005</v>
      </c>
      <c r="E13" s="413">
        <v>629.20000000000005</v>
      </c>
      <c r="F13" s="409">
        <v>659.1</v>
      </c>
      <c r="G13" s="409">
        <v>669.6</v>
      </c>
      <c r="H13" s="409">
        <v>678.6</v>
      </c>
      <c r="I13" s="409">
        <v>714.4</v>
      </c>
      <c r="J13" s="409">
        <v>713.07692299999997</v>
      </c>
      <c r="K13" s="744"/>
      <c r="L13" s="745"/>
      <c r="M13" s="411"/>
      <c r="N13" s="75"/>
      <c r="O13" s="75"/>
      <c r="P13" s="75"/>
      <c r="Q13" s="75"/>
      <c r="R13" s="75"/>
      <c r="S13" s="75"/>
      <c r="T13" s="75"/>
      <c r="U13" s="75"/>
      <c r="V13" s="75"/>
      <c r="W13" s="75"/>
    </row>
    <row r="14" spans="1:23" ht="15" customHeight="1">
      <c r="A14" s="689" t="s">
        <v>401</v>
      </c>
      <c r="B14" s="342" t="s">
        <v>398</v>
      </c>
      <c r="C14" s="342" t="s">
        <v>399</v>
      </c>
      <c r="D14" s="408">
        <v>443.9</v>
      </c>
      <c r="E14" s="413">
        <v>491.9</v>
      </c>
      <c r="F14" s="409">
        <v>495.7</v>
      </c>
      <c r="G14" s="409">
        <v>491.4</v>
      </c>
      <c r="H14" s="409">
        <v>498.5</v>
      </c>
      <c r="I14" s="409">
        <v>533.29999999999995</v>
      </c>
      <c r="J14" s="409">
        <v>533.33333300000004</v>
      </c>
      <c r="K14" s="744"/>
      <c r="L14" s="745"/>
      <c r="M14" s="411"/>
      <c r="N14" s="75"/>
      <c r="O14" s="75"/>
      <c r="P14" s="75"/>
      <c r="Q14" s="75"/>
      <c r="R14" s="75"/>
      <c r="S14" s="75"/>
      <c r="T14" s="75"/>
      <c r="U14" s="75"/>
      <c r="V14" s="75"/>
      <c r="W14" s="75"/>
    </row>
    <row r="15" spans="1:23" ht="15" customHeight="1">
      <c r="A15" s="689"/>
      <c r="B15" s="342" t="s">
        <v>400</v>
      </c>
      <c r="C15" s="342" t="s">
        <v>399</v>
      </c>
      <c r="D15" s="408">
        <v>444.2</v>
      </c>
      <c r="E15" s="413">
        <v>477.4</v>
      </c>
      <c r="F15" s="409">
        <v>485.3</v>
      </c>
      <c r="G15" s="409">
        <v>474.6</v>
      </c>
      <c r="H15" s="409">
        <v>485.8</v>
      </c>
      <c r="I15" s="409">
        <v>521.9</v>
      </c>
      <c r="J15" s="409">
        <v>519.16666699999996</v>
      </c>
      <c r="K15" s="744"/>
      <c r="L15" s="745"/>
      <c r="M15" s="411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1:23" ht="15" customHeight="1">
      <c r="A16" s="346" t="s">
        <v>403</v>
      </c>
      <c r="B16" s="342"/>
      <c r="C16" s="342"/>
      <c r="D16" s="408"/>
      <c r="E16" s="412"/>
      <c r="F16" s="409"/>
      <c r="G16" s="409"/>
      <c r="H16" s="409"/>
      <c r="I16" s="409"/>
      <c r="J16" s="409"/>
      <c r="K16" s="744"/>
      <c r="L16" s="745"/>
      <c r="M16" s="411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ht="15" customHeight="1">
      <c r="A17" s="689" t="s">
        <v>404</v>
      </c>
      <c r="B17" s="342" t="s">
        <v>398</v>
      </c>
      <c r="C17" s="342" t="s">
        <v>399</v>
      </c>
      <c r="D17" s="408">
        <v>923.6</v>
      </c>
      <c r="E17" s="413">
        <v>885.6</v>
      </c>
      <c r="F17" s="409">
        <v>875.4</v>
      </c>
      <c r="G17" s="409">
        <v>903.6</v>
      </c>
      <c r="H17" s="409">
        <v>893.3</v>
      </c>
      <c r="I17" s="409">
        <v>953.6</v>
      </c>
      <c r="J17" s="409">
        <v>932.14285699999994</v>
      </c>
      <c r="K17" s="744"/>
      <c r="L17" s="745"/>
      <c r="M17" s="411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ht="23.25" customHeight="1">
      <c r="A18" s="689"/>
      <c r="B18" s="342" t="s">
        <v>400</v>
      </c>
      <c r="C18" s="342" t="s">
        <v>399</v>
      </c>
      <c r="D18" s="408">
        <v>805.4</v>
      </c>
      <c r="E18" s="413">
        <v>769.5</v>
      </c>
      <c r="F18" s="409">
        <v>783.6</v>
      </c>
      <c r="G18" s="409">
        <v>773.1</v>
      </c>
      <c r="H18" s="409">
        <v>778.6</v>
      </c>
      <c r="I18" s="409">
        <v>819.2</v>
      </c>
      <c r="J18" s="409">
        <v>826.92307700000003</v>
      </c>
      <c r="K18" s="744"/>
      <c r="L18" s="745"/>
      <c r="M18" s="411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ht="15" customHeight="1">
      <c r="A19" s="689" t="s">
        <v>401</v>
      </c>
      <c r="B19" s="342" t="s">
        <v>398</v>
      </c>
      <c r="C19" s="342" t="s">
        <v>399</v>
      </c>
      <c r="D19" s="408">
        <v>617.79999999999995</v>
      </c>
      <c r="E19" s="413">
        <v>620.5</v>
      </c>
      <c r="F19" s="409">
        <v>620.5</v>
      </c>
      <c r="G19" s="409">
        <v>603.79999999999995</v>
      </c>
      <c r="H19" s="409">
        <v>625.4</v>
      </c>
      <c r="I19" s="409">
        <v>627.70000000000005</v>
      </c>
      <c r="J19" s="409">
        <v>625.83333300000004</v>
      </c>
      <c r="K19" s="744"/>
      <c r="L19" s="745"/>
      <c r="M19" s="411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3" ht="15" customHeight="1">
      <c r="A20" s="689"/>
      <c r="B20" s="342" t="s">
        <v>400</v>
      </c>
      <c r="C20" s="342" t="s">
        <v>399</v>
      </c>
      <c r="D20" s="408">
        <v>593.5</v>
      </c>
      <c r="E20" s="413">
        <v>604.4</v>
      </c>
      <c r="F20" s="409">
        <v>629.79999999999995</v>
      </c>
      <c r="G20" s="409">
        <v>597.29999999999995</v>
      </c>
      <c r="H20" s="409">
        <v>610.9</v>
      </c>
      <c r="I20" s="409">
        <v>593.29999999999995</v>
      </c>
      <c r="J20" s="409">
        <v>589.16666699999996</v>
      </c>
      <c r="K20" s="744"/>
      <c r="L20" s="745"/>
      <c r="M20" s="411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pans="1:23" ht="15" customHeight="1">
      <c r="A21" s="689" t="s">
        <v>405</v>
      </c>
      <c r="B21" s="342" t="s">
        <v>398</v>
      </c>
      <c r="C21" s="342" t="s">
        <v>399</v>
      </c>
      <c r="D21" s="408">
        <v>113.8</v>
      </c>
      <c r="E21" s="413">
        <v>119.6</v>
      </c>
      <c r="F21" s="409">
        <v>121.6</v>
      </c>
      <c r="G21" s="409">
        <v>126.1</v>
      </c>
      <c r="H21" s="409">
        <v>138.30000000000001</v>
      </c>
      <c r="I21" s="414">
        <v>145</v>
      </c>
      <c r="J21" s="414">
        <v>146</v>
      </c>
      <c r="K21" s="744"/>
      <c r="L21" s="745"/>
      <c r="M21" s="411"/>
      <c r="N21" s="75"/>
      <c r="O21" s="75"/>
      <c r="P21" s="75"/>
      <c r="Q21" s="75"/>
      <c r="R21" s="75"/>
      <c r="S21" s="75"/>
      <c r="T21" s="75"/>
      <c r="U21" s="75"/>
      <c r="V21" s="75"/>
      <c r="W21" s="75"/>
    </row>
    <row r="22" spans="1:23" ht="15" customHeight="1">
      <c r="A22" s="689"/>
      <c r="B22" s="342" t="s">
        <v>400</v>
      </c>
      <c r="C22" s="342" t="s">
        <v>399</v>
      </c>
      <c r="D22" s="408">
        <v>78.2</v>
      </c>
      <c r="E22" s="413">
        <v>89.5</v>
      </c>
      <c r="F22" s="409">
        <v>86.9</v>
      </c>
      <c r="G22" s="409">
        <v>88.2</v>
      </c>
      <c r="H22" s="409">
        <v>95.2</v>
      </c>
      <c r="I22" s="414">
        <v>105</v>
      </c>
      <c r="J22" s="414">
        <v>105.71428599999999</v>
      </c>
      <c r="K22" s="744"/>
      <c r="L22" s="745"/>
      <c r="M22" s="411"/>
      <c r="N22" s="75"/>
      <c r="O22" s="75"/>
      <c r="P22" s="75"/>
      <c r="Q22" s="75"/>
      <c r="R22" s="75"/>
      <c r="S22" s="75"/>
      <c r="T22" s="75"/>
      <c r="U22" s="75"/>
      <c r="V22" s="75"/>
      <c r="W22" s="75"/>
    </row>
    <row r="23" spans="1:23" ht="15" customHeight="1">
      <c r="A23" s="689" t="s">
        <v>406</v>
      </c>
      <c r="B23" s="342" t="s">
        <v>398</v>
      </c>
      <c r="C23" s="342" t="s">
        <v>399</v>
      </c>
      <c r="D23" s="408">
        <v>87.9</v>
      </c>
      <c r="E23" s="413">
        <v>83.8</v>
      </c>
      <c r="F23" s="409">
        <v>87.8</v>
      </c>
      <c r="G23" s="409">
        <v>99.6</v>
      </c>
      <c r="H23" s="409">
        <v>97.1</v>
      </c>
      <c r="I23" s="409">
        <v>97.5</v>
      </c>
      <c r="J23" s="414">
        <v>96.571429000000009</v>
      </c>
      <c r="K23" s="744"/>
      <c r="L23" s="745"/>
      <c r="M23" s="411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ht="15" customHeight="1">
      <c r="A24" s="689"/>
      <c r="B24" s="342" t="s">
        <v>400</v>
      </c>
      <c r="C24" s="342" t="s">
        <v>399</v>
      </c>
      <c r="D24" s="408">
        <v>58.8</v>
      </c>
      <c r="E24" s="413">
        <v>62.8</v>
      </c>
      <c r="F24" s="409">
        <v>65.3</v>
      </c>
      <c r="G24" s="409">
        <v>68.2</v>
      </c>
      <c r="H24" s="409">
        <v>69.599999999999994</v>
      </c>
      <c r="I24" s="409">
        <v>76.7</v>
      </c>
      <c r="J24" s="414">
        <v>75.769231000000005</v>
      </c>
      <c r="K24" s="744"/>
      <c r="L24" s="745"/>
      <c r="M24" s="411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3" ht="15" customHeight="1">
      <c r="A25" s="259" t="s">
        <v>407</v>
      </c>
      <c r="B25" s="260"/>
      <c r="C25" s="260"/>
      <c r="D25" s="408"/>
      <c r="E25" s="415"/>
      <c r="F25" s="409"/>
      <c r="G25" s="409"/>
      <c r="H25" s="409"/>
      <c r="I25" s="409"/>
      <c r="J25" s="409"/>
      <c r="K25" s="744"/>
      <c r="L25" s="745"/>
      <c r="M25" s="411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pans="1:23" ht="15" customHeight="1">
      <c r="A26" s="746" t="s">
        <v>408</v>
      </c>
      <c r="B26" s="746"/>
      <c r="C26" s="342" t="s">
        <v>409</v>
      </c>
      <c r="D26" s="408">
        <v>3.1</v>
      </c>
      <c r="E26" s="415" t="s">
        <v>185</v>
      </c>
      <c r="F26" s="414">
        <v>2</v>
      </c>
      <c r="G26" s="414">
        <v>2.1</v>
      </c>
      <c r="H26" s="414">
        <v>2.5</v>
      </c>
      <c r="I26" s="414">
        <v>2.5</v>
      </c>
      <c r="J26" s="414">
        <v>2.7</v>
      </c>
      <c r="K26" s="744"/>
      <c r="L26" s="745"/>
      <c r="M26" s="411"/>
      <c r="N26" s="75"/>
      <c r="O26" s="75"/>
      <c r="P26" s="75"/>
      <c r="Q26" s="75"/>
      <c r="R26" s="75"/>
      <c r="S26" s="75"/>
      <c r="T26" s="75"/>
      <c r="U26" s="75"/>
      <c r="V26" s="75"/>
      <c r="W26" s="75"/>
    </row>
    <row r="27" spans="1:23" ht="15" customHeight="1">
      <c r="A27" s="746" t="s">
        <v>410</v>
      </c>
      <c r="B27" s="746"/>
      <c r="C27" s="342" t="s">
        <v>409</v>
      </c>
      <c r="D27" s="408" t="s">
        <v>185</v>
      </c>
      <c r="E27" s="412" t="s">
        <v>185</v>
      </c>
      <c r="F27" s="414">
        <v>35</v>
      </c>
      <c r="G27" s="414">
        <v>50</v>
      </c>
      <c r="H27" s="414">
        <v>62.2</v>
      </c>
      <c r="I27" s="414">
        <v>50.7</v>
      </c>
      <c r="J27" s="414" t="s">
        <v>185</v>
      </c>
      <c r="K27" s="744"/>
      <c r="L27" s="745"/>
      <c r="M27" s="411"/>
      <c r="N27" s="75"/>
      <c r="O27" s="75"/>
      <c r="P27" s="75"/>
      <c r="Q27" s="75"/>
      <c r="R27" s="75"/>
      <c r="S27" s="75"/>
      <c r="T27" s="75"/>
      <c r="U27" s="75"/>
      <c r="V27" s="75"/>
      <c r="W27" s="75"/>
    </row>
    <row r="28" spans="1:23" ht="15" customHeight="1">
      <c r="A28" s="746" t="s">
        <v>411</v>
      </c>
      <c r="B28" s="746"/>
      <c r="C28" s="261" t="s">
        <v>412</v>
      </c>
      <c r="D28" s="415">
        <v>20</v>
      </c>
      <c r="E28" s="412">
        <v>20</v>
      </c>
      <c r="F28" s="414">
        <v>20</v>
      </c>
      <c r="G28" s="414" t="s">
        <v>185</v>
      </c>
      <c r="H28" s="414" t="s">
        <v>185</v>
      </c>
      <c r="I28" s="414">
        <v>10</v>
      </c>
      <c r="J28" s="414" t="s">
        <v>185</v>
      </c>
      <c r="K28" s="744"/>
      <c r="L28" s="745"/>
      <c r="M28" s="411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pans="1:23" ht="15" customHeight="1">
      <c r="A29" s="746" t="s">
        <v>413</v>
      </c>
      <c r="B29" s="746"/>
      <c r="C29" s="261" t="s">
        <v>412</v>
      </c>
      <c r="D29" s="415">
        <v>37</v>
      </c>
      <c r="E29" s="412">
        <v>36.700000000000003</v>
      </c>
      <c r="F29" s="409">
        <v>23.7</v>
      </c>
      <c r="G29" s="414" t="s">
        <v>185</v>
      </c>
      <c r="H29" s="414" t="s">
        <v>185</v>
      </c>
      <c r="I29" s="414" t="s">
        <v>185</v>
      </c>
      <c r="J29" s="414" t="s">
        <v>185</v>
      </c>
      <c r="K29" s="744"/>
      <c r="L29" s="745"/>
      <c r="M29" s="411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spans="1:23" ht="23.25" customHeight="1">
      <c r="A30" s="689" t="s">
        <v>414</v>
      </c>
      <c r="B30" s="689"/>
      <c r="C30" s="262" t="s">
        <v>412</v>
      </c>
      <c r="D30" s="415">
        <v>25</v>
      </c>
      <c r="E30" s="412">
        <v>21.7</v>
      </c>
      <c r="F30" s="414">
        <v>20</v>
      </c>
      <c r="G30" s="414" t="s">
        <v>185</v>
      </c>
      <c r="H30" s="414" t="s">
        <v>185</v>
      </c>
      <c r="I30" s="414" t="s">
        <v>185</v>
      </c>
      <c r="J30" s="414" t="s">
        <v>185</v>
      </c>
      <c r="K30" s="744"/>
      <c r="L30" s="745"/>
      <c r="M30" s="411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3" ht="24.75" customHeight="1">
      <c r="A31" s="689" t="s">
        <v>415</v>
      </c>
      <c r="B31" s="689"/>
      <c r="C31" s="262" t="s">
        <v>412</v>
      </c>
      <c r="D31" s="415">
        <v>30</v>
      </c>
      <c r="E31" s="412">
        <v>31.7</v>
      </c>
      <c r="F31" s="409">
        <v>27.5</v>
      </c>
      <c r="G31" s="414" t="s">
        <v>185</v>
      </c>
      <c r="H31" s="414" t="s">
        <v>185</v>
      </c>
      <c r="I31" s="414" t="s">
        <v>185</v>
      </c>
      <c r="J31" s="414" t="s">
        <v>185</v>
      </c>
      <c r="K31" s="744"/>
      <c r="L31" s="745"/>
      <c r="M31" s="411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spans="1:23" ht="24.75" customHeight="1">
      <c r="A32" s="689" t="s">
        <v>416</v>
      </c>
      <c r="B32" s="689"/>
      <c r="C32" s="262" t="s">
        <v>412</v>
      </c>
      <c r="D32" s="415">
        <v>2</v>
      </c>
      <c r="E32" s="412">
        <v>1.1000000000000001</v>
      </c>
      <c r="F32" s="414">
        <v>1</v>
      </c>
      <c r="G32" s="414">
        <v>1</v>
      </c>
      <c r="H32" s="414" t="s">
        <v>185</v>
      </c>
      <c r="I32" s="414" t="s">
        <v>185</v>
      </c>
      <c r="J32" s="414" t="s">
        <v>185</v>
      </c>
      <c r="K32" s="744"/>
      <c r="L32" s="745"/>
      <c r="M32" s="411"/>
      <c r="N32" s="75"/>
      <c r="O32" s="75"/>
      <c r="P32" s="75"/>
      <c r="Q32" s="75"/>
      <c r="R32" s="75"/>
      <c r="S32" s="75"/>
      <c r="T32" s="75"/>
      <c r="U32" s="75"/>
      <c r="V32" s="75"/>
      <c r="W32" s="75"/>
    </row>
    <row r="33" spans="1:23" ht="24.75" customHeight="1">
      <c r="A33" s="689" t="s">
        <v>417</v>
      </c>
      <c r="B33" s="689"/>
      <c r="C33" s="344" t="s">
        <v>412</v>
      </c>
      <c r="D33" s="415">
        <v>14</v>
      </c>
      <c r="E33" s="412">
        <v>11.5</v>
      </c>
      <c r="F33" s="414">
        <v>10</v>
      </c>
      <c r="G33" s="414">
        <v>10</v>
      </c>
      <c r="H33" s="414" t="s">
        <v>185</v>
      </c>
      <c r="I33" s="414" t="s">
        <v>185</v>
      </c>
      <c r="J33" s="414" t="s">
        <v>185</v>
      </c>
      <c r="K33" s="744"/>
      <c r="L33" s="745"/>
      <c r="M33" s="411"/>
      <c r="N33" s="75"/>
      <c r="O33" s="75"/>
      <c r="P33" s="75"/>
      <c r="Q33" s="75"/>
      <c r="R33" s="75"/>
      <c r="S33" s="75"/>
      <c r="T33" s="75"/>
      <c r="U33" s="75"/>
      <c r="V33" s="75"/>
      <c r="W33" s="75"/>
    </row>
    <row r="34" spans="1:23" ht="21.75" customHeight="1">
      <c r="H34" s="416"/>
      <c r="J34" s="75"/>
      <c r="K34" s="744"/>
      <c r="L34" s="745"/>
      <c r="M34" s="411"/>
      <c r="N34" s="75"/>
      <c r="O34" s="75"/>
      <c r="P34" s="75"/>
      <c r="Q34" s="75"/>
      <c r="R34" s="75"/>
      <c r="S34" s="75"/>
      <c r="T34" s="75"/>
      <c r="U34" s="75"/>
      <c r="V34" s="75"/>
      <c r="W34" s="75"/>
    </row>
    <row r="35" spans="1:23" ht="15" customHeight="1">
      <c r="H35" s="416"/>
      <c r="J35" s="75"/>
      <c r="K35" s="744"/>
      <c r="L35" s="745"/>
      <c r="M35" s="411"/>
      <c r="N35" s="75"/>
      <c r="O35" s="75"/>
      <c r="P35" s="75"/>
      <c r="Q35" s="75"/>
      <c r="R35" s="75"/>
      <c r="S35" s="75"/>
      <c r="T35" s="75"/>
      <c r="U35" s="75"/>
      <c r="V35" s="75"/>
      <c r="W35" s="75"/>
    </row>
    <row r="36" spans="1:23" ht="15" customHeight="1">
      <c r="H36" s="416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1:23" ht="15" customHeight="1">
      <c r="H37" s="416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</row>
    <row r="38" spans="1:23" ht="15" customHeight="1">
      <c r="H38" s="416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</row>
    <row r="39" spans="1:23" ht="15" customHeight="1">
      <c r="H39" s="416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</row>
    <row r="40" spans="1:23" ht="15" customHeight="1"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</row>
    <row r="41" spans="1:23"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</row>
    <row r="42" spans="1:23"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</row>
    <row r="43" spans="1:23"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</row>
    <row r="44" spans="1:23" ht="15" customHeight="1"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</row>
    <row r="45" spans="1:23" ht="15" customHeight="1"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</row>
    <row r="46" spans="1:23" ht="15" customHeight="1"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</row>
    <row r="47" spans="1:23" ht="15" customHeight="1"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</row>
    <row r="48" spans="1:23" ht="15" customHeight="1"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</row>
    <row r="49" spans="10:23" ht="15" customHeight="1"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</row>
    <row r="50" spans="10:23" ht="15" customHeight="1"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</row>
    <row r="51" spans="10:23" ht="15" customHeight="1"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</row>
    <row r="52" spans="10:23" ht="15" customHeight="1"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</row>
    <row r="53" spans="10:23" ht="15" customHeight="1"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</row>
    <row r="54" spans="10:23" ht="15" customHeight="1"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pans="10:23" ht="15" customHeight="1"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</row>
    <row r="56" spans="10:23" ht="15" customHeight="1"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</row>
    <row r="57" spans="10:23" ht="15" customHeight="1"/>
    <row r="58" spans="10:23" ht="15" customHeight="1"/>
  </sheetData>
  <mergeCells count="50">
    <mergeCell ref="K11:L11"/>
    <mergeCell ref="A1:G1"/>
    <mergeCell ref="A3:B4"/>
    <mergeCell ref="C3:C4"/>
    <mergeCell ref="D3:D4"/>
    <mergeCell ref="E3:J3"/>
    <mergeCell ref="A7:A8"/>
    <mergeCell ref="K7:L7"/>
    <mergeCell ref="K8:L8"/>
    <mergeCell ref="A9:A10"/>
    <mergeCell ref="K9:L9"/>
    <mergeCell ref="K10:L10"/>
    <mergeCell ref="A12:A13"/>
    <mergeCell ref="K12:L12"/>
    <mergeCell ref="K13:L13"/>
    <mergeCell ref="A14:A15"/>
    <mergeCell ref="K14:L14"/>
    <mergeCell ref="K15:L15"/>
    <mergeCell ref="K16:L16"/>
    <mergeCell ref="A17:A18"/>
    <mergeCell ref="K17:L17"/>
    <mergeCell ref="K18:L18"/>
    <mergeCell ref="A19:A20"/>
    <mergeCell ref="K19:L19"/>
    <mergeCell ref="K20:L20"/>
    <mergeCell ref="A28:B28"/>
    <mergeCell ref="K28:L28"/>
    <mergeCell ref="A21:A22"/>
    <mergeCell ref="K21:L21"/>
    <mergeCell ref="K22:L22"/>
    <mergeCell ref="A23:A24"/>
    <mergeCell ref="K23:L23"/>
    <mergeCell ref="K24:L24"/>
    <mergeCell ref="K25:L25"/>
    <mergeCell ref="A26:B26"/>
    <mergeCell ref="K26:L26"/>
    <mergeCell ref="A27:B27"/>
    <mergeCell ref="K27:L27"/>
    <mergeCell ref="K35:L35"/>
    <mergeCell ref="A29:B29"/>
    <mergeCell ref="K29:L29"/>
    <mergeCell ref="A30:B30"/>
    <mergeCell ref="K30:L30"/>
    <mergeCell ref="A31:B31"/>
    <mergeCell ref="K31:L31"/>
    <mergeCell ref="A32:B32"/>
    <mergeCell ref="K32:L32"/>
    <mergeCell ref="A33:B33"/>
    <mergeCell ref="K33:L33"/>
    <mergeCell ref="K34:L3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I1:O45"/>
  <sheetViews>
    <sheetView topLeftCell="C1" workbookViewId="0">
      <selection activeCell="N21" sqref="N21"/>
    </sheetView>
  </sheetViews>
  <sheetFormatPr defaultRowHeight="15"/>
  <cols>
    <col min="9" max="9" width="4.7109375" customWidth="1"/>
    <col min="10" max="10" width="30.42578125" customWidth="1"/>
    <col min="11" max="13" width="9.28515625" style="202" customWidth="1"/>
    <col min="14" max="14" width="9.28515625" customWidth="1"/>
    <col min="265" max="265" width="4.7109375" customWidth="1"/>
    <col min="266" max="266" width="30.7109375" customWidth="1"/>
    <col min="268" max="269" width="9.140625" customWidth="1"/>
    <col min="270" max="270" width="9.7109375" customWidth="1"/>
    <col min="521" max="521" width="4.7109375" customWidth="1"/>
    <col min="522" max="522" width="30.7109375" customWidth="1"/>
    <col min="524" max="525" width="9.140625" customWidth="1"/>
    <col min="526" max="526" width="9.7109375" customWidth="1"/>
    <col min="777" max="777" width="4.7109375" customWidth="1"/>
    <col min="778" max="778" width="30.7109375" customWidth="1"/>
    <col min="780" max="781" width="9.140625" customWidth="1"/>
    <col min="782" max="782" width="9.7109375" customWidth="1"/>
    <col min="1033" max="1033" width="4.7109375" customWidth="1"/>
    <col min="1034" max="1034" width="30.7109375" customWidth="1"/>
    <col min="1036" max="1037" width="9.140625" customWidth="1"/>
    <col min="1038" max="1038" width="9.7109375" customWidth="1"/>
    <col min="1289" max="1289" width="4.7109375" customWidth="1"/>
    <col min="1290" max="1290" width="30.7109375" customWidth="1"/>
    <col min="1292" max="1293" width="9.140625" customWidth="1"/>
    <col min="1294" max="1294" width="9.7109375" customWidth="1"/>
    <col min="1545" max="1545" width="4.7109375" customWidth="1"/>
    <col min="1546" max="1546" width="30.7109375" customWidth="1"/>
    <col min="1548" max="1549" width="9.140625" customWidth="1"/>
    <col min="1550" max="1550" width="9.7109375" customWidth="1"/>
    <col min="1801" max="1801" width="4.7109375" customWidth="1"/>
    <col min="1802" max="1802" width="30.7109375" customWidth="1"/>
    <col min="1804" max="1805" width="9.140625" customWidth="1"/>
    <col min="1806" max="1806" width="9.7109375" customWidth="1"/>
    <col min="2057" max="2057" width="4.7109375" customWidth="1"/>
    <col min="2058" max="2058" width="30.7109375" customWidth="1"/>
    <col min="2060" max="2061" width="9.140625" customWidth="1"/>
    <col min="2062" max="2062" width="9.7109375" customWidth="1"/>
    <col min="2313" max="2313" width="4.7109375" customWidth="1"/>
    <col min="2314" max="2314" width="30.7109375" customWidth="1"/>
    <col min="2316" max="2317" width="9.140625" customWidth="1"/>
    <col min="2318" max="2318" width="9.7109375" customWidth="1"/>
    <col min="2569" max="2569" width="4.7109375" customWidth="1"/>
    <col min="2570" max="2570" width="30.7109375" customWidth="1"/>
    <col min="2572" max="2573" width="9.140625" customWidth="1"/>
    <col min="2574" max="2574" width="9.7109375" customWidth="1"/>
    <col min="2825" max="2825" width="4.7109375" customWidth="1"/>
    <col min="2826" max="2826" width="30.7109375" customWidth="1"/>
    <col min="2828" max="2829" width="9.140625" customWidth="1"/>
    <col min="2830" max="2830" width="9.7109375" customWidth="1"/>
    <col min="3081" max="3081" width="4.7109375" customWidth="1"/>
    <col min="3082" max="3082" width="30.7109375" customWidth="1"/>
    <col min="3084" max="3085" width="9.140625" customWidth="1"/>
    <col min="3086" max="3086" width="9.7109375" customWidth="1"/>
    <col min="3337" max="3337" width="4.7109375" customWidth="1"/>
    <col min="3338" max="3338" width="30.7109375" customWidth="1"/>
    <col min="3340" max="3341" width="9.140625" customWidth="1"/>
    <col min="3342" max="3342" width="9.7109375" customWidth="1"/>
    <col min="3593" max="3593" width="4.7109375" customWidth="1"/>
    <col min="3594" max="3594" width="30.7109375" customWidth="1"/>
    <col min="3596" max="3597" width="9.140625" customWidth="1"/>
    <col min="3598" max="3598" width="9.7109375" customWidth="1"/>
    <col min="3849" max="3849" width="4.7109375" customWidth="1"/>
    <col min="3850" max="3850" width="30.7109375" customWidth="1"/>
    <col min="3852" max="3853" width="9.140625" customWidth="1"/>
    <col min="3854" max="3854" width="9.7109375" customWidth="1"/>
    <col min="4105" max="4105" width="4.7109375" customWidth="1"/>
    <col min="4106" max="4106" width="30.7109375" customWidth="1"/>
    <col min="4108" max="4109" width="9.140625" customWidth="1"/>
    <col min="4110" max="4110" width="9.7109375" customWidth="1"/>
    <col min="4361" max="4361" width="4.7109375" customWidth="1"/>
    <col min="4362" max="4362" width="30.7109375" customWidth="1"/>
    <col min="4364" max="4365" width="9.140625" customWidth="1"/>
    <col min="4366" max="4366" width="9.7109375" customWidth="1"/>
    <col min="4617" max="4617" width="4.7109375" customWidth="1"/>
    <col min="4618" max="4618" width="30.7109375" customWidth="1"/>
    <col min="4620" max="4621" width="9.140625" customWidth="1"/>
    <col min="4622" max="4622" width="9.7109375" customWidth="1"/>
    <col min="4873" max="4873" width="4.7109375" customWidth="1"/>
    <col min="4874" max="4874" width="30.7109375" customWidth="1"/>
    <col min="4876" max="4877" width="9.140625" customWidth="1"/>
    <col min="4878" max="4878" width="9.7109375" customWidth="1"/>
    <col min="5129" max="5129" width="4.7109375" customWidth="1"/>
    <col min="5130" max="5130" width="30.7109375" customWidth="1"/>
    <col min="5132" max="5133" width="9.140625" customWidth="1"/>
    <col min="5134" max="5134" width="9.7109375" customWidth="1"/>
    <col min="5385" max="5385" width="4.7109375" customWidth="1"/>
    <col min="5386" max="5386" width="30.7109375" customWidth="1"/>
    <col min="5388" max="5389" width="9.140625" customWidth="1"/>
    <col min="5390" max="5390" width="9.7109375" customWidth="1"/>
    <col min="5641" max="5641" width="4.7109375" customWidth="1"/>
    <col min="5642" max="5642" width="30.7109375" customWidth="1"/>
    <col min="5644" max="5645" width="9.140625" customWidth="1"/>
    <col min="5646" max="5646" width="9.7109375" customWidth="1"/>
    <col min="5897" max="5897" width="4.7109375" customWidth="1"/>
    <col min="5898" max="5898" width="30.7109375" customWidth="1"/>
    <col min="5900" max="5901" width="9.140625" customWidth="1"/>
    <col min="5902" max="5902" width="9.7109375" customWidth="1"/>
    <col min="6153" max="6153" width="4.7109375" customWidth="1"/>
    <col min="6154" max="6154" width="30.7109375" customWidth="1"/>
    <col min="6156" max="6157" width="9.140625" customWidth="1"/>
    <col min="6158" max="6158" width="9.7109375" customWidth="1"/>
    <col min="6409" max="6409" width="4.7109375" customWidth="1"/>
    <col min="6410" max="6410" width="30.7109375" customWidth="1"/>
    <col min="6412" max="6413" width="9.140625" customWidth="1"/>
    <col min="6414" max="6414" width="9.7109375" customWidth="1"/>
    <col min="6665" max="6665" width="4.7109375" customWidth="1"/>
    <col min="6666" max="6666" width="30.7109375" customWidth="1"/>
    <col min="6668" max="6669" width="9.140625" customWidth="1"/>
    <col min="6670" max="6670" width="9.7109375" customWidth="1"/>
    <col min="6921" max="6921" width="4.7109375" customWidth="1"/>
    <col min="6922" max="6922" width="30.7109375" customWidth="1"/>
    <col min="6924" max="6925" width="9.140625" customWidth="1"/>
    <col min="6926" max="6926" width="9.7109375" customWidth="1"/>
    <col min="7177" max="7177" width="4.7109375" customWidth="1"/>
    <col min="7178" max="7178" width="30.7109375" customWidth="1"/>
    <col min="7180" max="7181" width="9.140625" customWidth="1"/>
    <col min="7182" max="7182" width="9.7109375" customWidth="1"/>
    <col min="7433" max="7433" width="4.7109375" customWidth="1"/>
    <col min="7434" max="7434" width="30.7109375" customWidth="1"/>
    <col min="7436" max="7437" width="9.140625" customWidth="1"/>
    <col min="7438" max="7438" width="9.7109375" customWidth="1"/>
    <col min="7689" max="7689" width="4.7109375" customWidth="1"/>
    <col min="7690" max="7690" width="30.7109375" customWidth="1"/>
    <col min="7692" max="7693" width="9.140625" customWidth="1"/>
    <col min="7694" max="7694" width="9.7109375" customWidth="1"/>
    <col min="7945" max="7945" width="4.7109375" customWidth="1"/>
    <col min="7946" max="7946" width="30.7109375" customWidth="1"/>
    <col min="7948" max="7949" width="9.140625" customWidth="1"/>
    <col min="7950" max="7950" width="9.7109375" customWidth="1"/>
    <col min="8201" max="8201" width="4.7109375" customWidth="1"/>
    <col min="8202" max="8202" width="30.7109375" customWidth="1"/>
    <col min="8204" max="8205" width="9.140625" customWidth="1"/>
    <col min="8206" max="8206" width="9.7109375" customWidth="1"/>
    <col min="8457" max="8457" width="4.7109375" customWidth="1"/>
    <col min="8458" max="8458" width="30.7109375" customWidth="1"/>
    <col min="8460" max="8461" width="9.140625" customWidth="1"/>
    <col min="8462" max="8462" width="9.7109375" customWidth="1"/>
    <col min="8713" max="8713" width="4.7109375" customWidth="1"/>
    <col min="8714" max="8714" width="30.7109375" customWidth="1"/>
    <col min="8716" max="8717" width="9.140625" customWidth="1"/>
    <col min="8718" max="8718" width="9.7109375" customWidth="1"/>
    <col min="8969" max="8969" width="4.7109375" customWidth="1"/>
    <col min="8970" max="8970" width="30.7109375" customWidth="1"/>
    <col min="8972" max="8973" width="9.140625" customWidth="1"/>
    <col min="8974" max="8974" width="9.7109375" customWidth="1"/>
    <col min="9225" max="9225" width="4.7109375" customWidth="1"/>
    <col min="9226" max="9226" width="30.7109375" customWidth="1"/>
    <col min="9228" max="9229" width="9.140625" customWidth="1"/>
    <col min="9230" max="9230" width="9.7109375" customWidth="1"/>
    <col min="9481" max="9481" width="4.7109375" customWidth="1"/>
    <col min="9482" max="9482" width="30.7109375" customWidth="1"/>
    <col min="9484" max="9485" width="9.140625" customWidth="1"/>
    <col min="9486" max="9486" width="9.7109375" customWidth="1"/>
    <col min="9737" max="9737" width="4.7109375" customWidth="1"/>
    <col min="9738" max="9738" width="30.7109375" customWidth="1"/>
    <col min="9740" max="9741" width="9.140625" customWidth="1"/>
    <col min="9742" max="9742" width="9.7109375" customWidth="1"/>
    <col min="9993" max="9993" width="4.7109375" customWidth="1"/>
    <col min="9994" max="9994" width="30.7109375" customWidth="1"/>
    <col min="9996" max="9997" width="9.140625" customWidth="1"/>
    <col min="9998" max="9998" width="9.7109375" customWidth="1"/>
    <col min="10249" max="10249" width="4.7109375" customWidth="1"/>
    <col min="10250" max="10250" width="30.7109375" customWidth="1"/>
    <col min="10252" max="10253" width="9.140625" customWidth="1"/>
    <col min="10254" max="10254" width="9.7109375" customWidth="1"/>
    <col min="10505" max="10505" width="4.7109375" customWidth="1"/>
    <col min="10506" max="10506" width="30.7109375" customWidth="1"/>
    <col min="10508" max="10509" width="9.140625" customWidth="1"/>
    <col min="10510" max="10510" width="9.7109375" customWidth="1"/>
    <col min="10761" max="10761" width="4.7109375" customWidth="1"/>
    <col min="10762" max="10762" width="30.7109375" customWidth="1"/>
    <col min="10764" max="10765" width="9.140625" customWidth="1"/>
    <col min="10766" max="10766" width="9.7109375" customWidth="1"/>
    <col min="11017" max="11017" width="4.7109375" customWidth="1"/>
    <col min="11018" max="11018" width="30.7109375" customWidth="1"/>
    <col min="11020" max="11021" width="9.140625" customWidth="1"/>
    <col min="11022" max="11022" width="9.7109375" customWidth="1"/>
    <col min="11273" max="11273" width="4.7109375" customWidth="1"/>
    <col min="11274" max="11274" width="30.7109375" customWidth="1"/>
    <col min="11276" max="11277" width="9.140625" customWidth="1"/>
    <col min="11278" max="11278" width="9.7109375" customWidth="1"/>
    <col min="11529" max="11529" width="4.7109375" customWidth="1"/>
    <col min="11530" max="11530" width="30.7109375" customWidth="1"/>
    <col min="11532" max="11533" width="9.140625" customWidth="1"/>
    <col min="11534" max="11534" width="9.7109375" customWidth="1"/>
    <col min="11785" max="11785" width="4.7109375" customWidth="1"/>
    <col min="11786" max="11786" width="30.7109375" customWidth="1"/>
    <col min="11788" max="11789" width="9.140625" customWidth="1"/>
    <col min="11790" max="11790" width="9.7109375" customWidth="1"/>
    <col min="12041" max="12041" width="4.7109375" customWidth="1"/>
    <col min="12042" max="12042" width="30.7109375" customWidth="1"/>
    <col min="12044" max="12045" width="9.140625" customWidth="1"/>
    <col min="12046" max="12046" width="9.7109375" customWidth="1"/>
    <col min="12297" max="12297" width="4.7109375" customWidth="1"/>
    <col min="12298" max="12298" width="30.7109375" customWidth="1"/>
    <col min="12300" max="12301" width="9.140625" customWidth="1"/>
    <col min="12302" max="12302" width="9.7109375" customWidth="1"/>
    <col min="12553" max="12553" width="4.7109375" customWidth="1"/>
    <col min="12554" max="12554" width="30.7109375" customWidth="1"/>
    <col min="12556" max="12557" width="9.140625" customWidth="1"/>
    <col min="12558" max="12558" width="9.7109375" customWidth="1"/>
    <col min="12809" max="12809" width="4.7109375" customWidth="1"/>
    <col min="12810" max="12810" width="30.7109375" customWidth="1"/>
    <col min="12812" max="12813" width="9.140625" customWidth="1"/>
    <col min="12814" max="12814" width="9.7109375" customWidth="1"/>
    <col min="13065" max="13065" width="4.7109375" customWidth="1"/>
    <col min="13066" max="13066" width="30.7109375" customWidth="1"/>
    <col min="13068" max="13069" width="9.140625" customWidth="1"/>
    <col min="13070" max="13070" width="9.7109375" customWidth="1"/>
    <col min="13321" max="13321" width="4.7109375" customWidth="1"/>
    <col min="13322" max="13322" width="30.7109375" customWidth="1"/>
    <col min="13324" max="13325" width="9.140625" customWidth="1"/>
    <col min="13326" max="13326" width="9.7109375" customWidth="1"/>
    <col min="13577" max="13577" width="4.7109375" customWidth="1"/>
    <col min="13578" max="13578" width="30.7109375" customWidth="1"/>
    <col min="13580" max="13581" width="9.140625" customWidth="1"/>
    <col min="13582" max="13582" width="9.7109375" customWidth="1"/>
    <col min="13833" max="13833" width="4.7109375" customWidth="1"/>
    <col min="13834" max="13834" width="30.7109375" customWidth="1"/>
    <col min="13836" max="13837" width="9.140625" customWidth="1"/>
    <col min="13838" max="13838" width="9.7109375" customWidth="1"/>
    <col min="14089" max="14089" width="4.7109375" customWidth="1"/>
    <col min="14090" max="14090" width="30.7109375" customWidth="1"/>
    <col min="14092" max="14093" width="9.140625" customWidth="1"/>
    <col min="14094" max="14094" width="9.7109375" customWidth="1"/>
    <col min="14345" max="14345" width="4.7109375" customWidth="1"/>
    <col min="14346" max="14346" width="30.7109375" customWidth="1"/>
    <col min="14348" max="14349" width="9.140625" customWidth="1"/>
    <col min="14350" max="14350" width="9.7109375" customWidth="1"/>
    <col min="14601" max="14601" width="4.7109375" customWidth="1"/>
    <col min="14602" max="14602" width="30.7109375" customWidth="1"/>
    <col min="14604" max="14605" width="9.140625" customWidth="1"/>
    <col min="14606" max="14606" width="9.7109375" customWidth="1"/>
    <col min="14857" max="14857" width="4.7109375" customWidth="1"/>
    <col min="14858" max="14858" width="30.7109375" customWidth="1"/>
    <col min="14860" max="14861" width="9.140625" customWidth="1"/>
    <col min="14862" max="14862" width="9.7109375" customWidth="1"/>
    <col min="15113" max="15113" width="4.7109375" customWidth="1"/>
    <col min="15114" max="15114" width="30.7109375" customWidth="1"/>
    <col min="15116" max="15117" width="9.140625" customWidth="1"/>
    <col min="15118" max="15118" width="9.7109375" customWidth="1"/>
    <col min="15369" max="15369" width="4.7109375" customWidth="1"/>
    <col min="15370" max="15370" width="30.7109375" customWidth="1"/>
    <col min="15372" max="15373" width="9.140625" customWidth="1"/>
    <col min="15374" max="15374" width="9.7109375" customWidth="1"/>
    <col min="15625" max="15625" width="4.7109375" customWidth="1"/>
    <col min="15626" max="15626" width="30.7109375" customWidth="1"/>
    <col min="15628" max="15629" width="9.140625" customWidth="1"/>
    <col min="15630" max="15630" width="9.7109375" customWidth="1"/>
    <col min="15881" max="15881" width="4.7109375" customWidth="1"/>
    <col min="15882" max="15882" width="30.7109375" customWidth="1"/>
    <col min="15884" max="15885" width="9.140625" customWidth="1"/>
    <col min="15886" max="15886" width="9.7109375" customWidth="1"/>
    <col min="16137" max="16137" width="4.7109375" customWidth="1"/>
    <col min="16138" max="16138" width="30.7109375" customWidth="1"/>
    <col min="16140" max="16141" width="9.140625" customWidth="1"/>
    <col min="16142" max="16142" width="9.7109375" customWidth="1"/>
  </cols>
  <sheetData>
    <row r="1" spans="9:15">
      <c r="I1" s="751" t="s">
        <v>529</v>
      </c>
      <c r="J1" s="751"/>
      <c r="K1" s="751"/>
      <c r="L1" s="751"/>
      <c r="M1" s="751"/>
      <c r="N1" s="751"/>
      <c r="O1" s="36"/>
    </row>
    <row r="2" spans="9:15">
      <c r="I2" s="246"/>
      <c r="J2" s="247"/>
      <c r="K2" s="248"/>
      <c r="L2" s="248"/>
      <c r="M2" s="248"/>
      <c r="N2" s="36"/>
      <c r="O2" s="36"/>
    </row>
    <row r="3" spans="9:15">
      <c r="I3" s="249" t="s">
        <v>320</v>
      </c>
      <c r="J3" s="250" t="s">
        <v>321</v>
      </c>
      <c r="K3" s="251" t="s">
        <v>322</v>
      </c>
      <c r="L3" s="251" t="s">
        <v>323</v>
      </c>
      <c r="M3" s="251" t="s">
        <v>324</v>
      </c>
      <c r="N3" s="251" t="s">
        <v>325</v>
      </c>
      <c r="O3" s="36"/>
    </row>
    <row r="4" spans="9:15">
      <c r="I4" s="348">
        <v>1</v>
      </c>
      <c r="J4" s="252" t="s">
        <v>326</v>
      </c>
      <c r="K4" s="253">
        <v>1467</v>
      </c>
      <c r="L4" s="452">
        <v>1366</v>
      </c>
      <c r="M4" s="253">
        <v>1416</v>
      </c>
      <c r="N4" s="253">
        <v>1233</v>
      </c>
      <c r="O4" s="36"/>
    </row>
    <row r="5" spans="9:15">
      <c r="I5" s="348">
        <v>2</v>
      </c>
      <c r="J5" s="252" t="s">
        <v>327</v>
      </c>
      <c r="K5" s="253">
        <v>1267</v>
      </c>
      <c r="L5" s="452">
        <v>1200</v>
      </c>
      <c r="M5" s="253">
        <v>1183.3</v>
      </c>
      <c r="N5" s="253">
        <v>1100</v>
      </c>
      <c r="O5" s="36"/>
    </row>
    <row r="6" spans="9:15">
      <c r="I6" s="348">
        <v>3</v>
      </c>
      <c r="J6" s="252" t="s">
        <v>328</v>
      </c>
      <c r="K6" s="253">
        <v>983</v>
      </c>
      <c r="L6" s="452">
        <v>950</v>
      </c>
      <c r="M6" s="253">
        <v>933.3</v>
      </c>
      <c r="N6" s="253">
        <v>900</v>
      </c>
      <c r="O6" s="36"/>
    </row>
    <row r="7" spans="9:15" ht="21">
      <c r="I7" s="348">
        <v>4</v>
      </c>
      <c r="J7" s="252" t="s">
        <v>329</v>
      </c>
      <c r="K7" s="253">
        <v>800</v>
      </c>
      <c r="L7" s="452">
        <v>800</v>
      </c>
      <c r="M7" s="253">
        <v>803</v>
      </c>
      <c r="N7" s="253">
        <v>800</v>
      </c>
      <c r="O7" s="36"/>
    </row>
    <row r="8" spans="9:15">
      <c r="I8" s="348">
        <v>5</v>
      </c>
      <c r="J8" s="252" t="s">
        <v>330</v>
      </c>
      <c r="K8" s="253">
        <v>1000</v>
      </c>
      <c r="L8" s="452">
        <v>1200</v>
      </c>
      <c r="M8" s="253">
        <v>966.7</v>
      </c>
      <c r="N8" s="253">
        <v>750</v>
      </c>
      <c r="O8" s="36"/>
    </row>
    <row r="9" spans="9:15" ht="21">
      <c r="I9" s="348">
        <v>6</v>
      </c>
      <c r="J9" s="252" t="s">
        <v>331</v>
      </c>
      <c r="K9" s="253">
        <v>1517</v>
      </c>
      <c r="L9" s="452">
        <v>1000</v>
      </c>
      <c r="M9" s="253">
        <v>2266</v>
      </c>
      <c r="N9" s="253">
        <v>2000</v>
      </c>
      <c r="O9" s="36"/>
    </row>
    <row r="10" spans="9:15" ht="21">
      <c r="I10" s="348">
        <v>7</v>
      </c>
      <c r="J10" s="252" t="s">
        <v>332</v>
      </c>
      <c r="K10" s="253">
        <v>1033</v>
      </c>
      <c r="L10" s="452">
        <v>1066</v>
      </c>
      <c r="M10" s="253">
        <v>1016</v>
      </c>
      <c r="N10" s="253">
        <v>1000</v>
      </c>
      <c r="O10" s="36"/>
    </row>
    <row r="11" spans="9:15">
      <c r="I11" s="348">
        <v>8</v>
      </c>
      <c r="J11" s="252" t="s">
        <v>333</v>
      </c>
      <c r="K11" s="253">
        <v>2233</v>
      </c>
      <c r="L11" s="452">
        <v>2300</v>
      </c>
      <c r="M11" s="253">
        <v>2250</v>
      </c>
      <c r="N11" s="253">
        <v>2100</v>
      </c>
      <c r="O11" s="36"/>
    </row>
    <row r="12" spans="9:15">
      <c r="I12" s="348">
        <v>9</v>
      </c>
      <c r="J12" s="252" t="s">
        <v>334</v>
      </c>
      <c r="K12" s="253">
        <v>1867</v>
      </c>
      <c r="L12" s="452">
        <v>1533</v>
      </c>
      <c r="M12" s="253">
        <v>1866.7</v>
      </c>
      <c r="N12" s="253">
        <v>1600</v>
      </c>
      <c r="O12" s="36"/>
    </row>
    <row r="13" spans="9:15">
      <c r="I13" s="348">
        <v>10</v>
      </c>
      <c r="J13" s="254" t="s">
        <v>335</v>
      </c>
      <c r="K13" s="452">
        <v>6000</v>
      </c>
      <c r="L13" s="452">
        <v>7500</v>
      </c>
      <c r="M13" s="253">
        <v>6500</v>
      </c>
      <c r="N13" s="253">
        <v>6767</v>
      </c>
      <c r="O13" s="36"/>
    </row>
    <row r="14" spans="9:15">
      <c r="I14" s="348">
        <v>11</v>
      </c>
      <c r="J14" s="254" t="s">
        <v>336</v>
      </c>
      <c r="K14" s="253">
        <v>4767</v>
      </c>
      <c r="L14" s="452">
        <v>7000</v>
      </c>
      <c r="M14" s="253">
        <v>6650</v>
      </c>
      <c r="N14" s="253">
        <v>6650</v>
      </c>
      <c r="O14" s="36"/>
    </row>
    <row r="15" spans="9:15">
      <c r="I15" s="348">
        <v>12</v>
      </c>
      <c r="J15" s="254" t="s">
        <v>337</v>
      </c>
      <c r="K15" s="253">
        <v>5500</v>
      </c>
      <c r="L15" s="452">
        <v>5500</v>
      </c>
      <c r="M15" s="253">
        <v>5500</v>
      </c>
      <c r="N15" s="253">
        <v>5900</v>
      </c>
      <c r="O15" s="36"/>
    </row>
    <row r="16" spans="9:15">
      <c r="I16" s="348">
        <v>13</v>
      </c>
      <c r="J16" s="254" t="s">
        <v>338</v>
      </c>
      <c r="K16" s="253">
        <v>1000</v>
      </c>
      <c r="L16" s="452">
        <v>4000</v>
      </c>
      <c r="M16" s="253">
        <v>3250</v>
      </c>
      <c r="N16" s="253">
        <v>3500</v>
      </c>
      <c r="O16" s="36"/>
    </row>
    <row r="17" spans="9:15">
      <c r="I17" s="348">
        <v>14</v>
      </c>
      <c r="J17" s="254" t="s">
        <v>339</v>
      </c>
      <c r="K17" s="253">
        <v>7500</v>
      </c>
      <c r="L17" s="452">
        <v>7750</v>
      </c>
      <c r="M17" s="253">
        <v>8250</v>
      </c>
      <c r="N17" s="253">
        <v>6500</v>
      </c>
      <c r="O17" s="36"/>
    </row>
    <row r="18" spans="9:15">
      <c r="I18" s="348">
        <v>15</v>
      </c>
      <c r="J18" s="254" t="s">
        <v>340</v>
      </c>
      <c r="K18" s="253">
        <v>2500</v>
      </c>
      <c r="L18" s="452">
        <v>1200</v>
      </c>
      <c r="M18" s="253">
        <v>2000</v>
      </c>
      <c r="N18" s="253">
        <v>1900</v>
      </c>
      <c r="O18" s="36"/>
    </row>
    <row r="19" spans="9:15">
      <c r="I19" s="348">
        <v>16</v>
      </c>
      <c r="J19" s="254" t="s">
        <v>341</v>
      </c>
      <c r="K19" s="452">
        <v>2483</v>
      </c>
      <c r="L19" s="452">
        <v>2533</v>
      </c>
      <c r="M19" s="253">
        <v>2466.6</v>
      </c>
      <c r="N19" s="253">
        <v>2417</v>
      </c>
      <c r="O19" s="36"/>
    </row>
    <row r="20" spans="9:15">
      <c r="I20" s="348">
        <v>17</v>
      </c>
      <c r="J20" s="254" t="s">
        <v>342</v>
      </c>
      <c r="K20" s="253">
        <v>15000</v>
      </c>
      <c r="L20" s="452">
        <v>13000</v>
      </c>
      <c r="M20" s="253">
        <v>12000</v>
      </c>
      <c r="N20" s="253">
        <v>13000</v>
      </c>
      <c r="O20" s="36"/>
    </row>
    <row r="21" spans="9:15">
      <c r="I21" s="348">
        <v>18</v>
      </c>
      <c r="J21" s="255" t="s">
        <v>343</v>
      </c>
      <c r="K21" s="253">
        <v>310</v>
      </c>
      <c r="L21" s="452">
        <v>286</v>
      </c>
      <c r="M21" s="253">
        <v>283</v>
      </c>
      <c r="N21" s="253">
        <v>300</v>
      </c>
      <c r="O21" s="36"/>
    </row>
    <row r="22" spans="9:15">
      <c r="I22" s="348">
        <v>19</v>
      </c>
      <c r="J22" s="254" t="s">
        <v>344</v>
      </c>
      <c r="K22" s="253">
        <v>3383</v>
      </c>
      <c r="L22" s="452">
        <v>3466</v>
      </c>
      <c r="M22" s="253">
        <v>3190</v>
      </c>
      <c r="N22" s="253">
        <v>3150</v>
      </c>
      <c r="O22" s="36"/>
    </row>
    <row r="23" spans="9:15">
      <c r="I23" s="348">
        <v>20</v>
      </c>
      <c r="J23" s="254" t="s">
        <v>345</v>
      </c>
      <c r="K23" s="253">
        <v>0</v>
      </c>
      <c r="L23" s="452">
        <v>850</v>
      </c>
      <c r="M23" s="253">
        <v>0</v>
      </c>
      <c r="N23" s="253">
        <v>1000</v>
      </c>
      <c r="O23" s="36"/>
    </row>
    <row r="24" spans="9:15">
      <c r="I24" s="348">
        <v>21</v>
      </c>
      <c r="J24" s="254" t="s">
        <v>346</v>
      </c>
      <c r="K24" s="452">
        <v>12000</v>
      </c>
      <c r="L24" s="452">
        <v>14000</v>
      </c>
      <c r="M24" s="253">
        <v>12000</v>
      </c>
      <c r="N24" s="253">
        <v>13500</v>
      </c>
      <c r="O24" s="36"/>
    </row>
    <row r="25" spans="9:15">
      <c r="I25" s="348">
        <v>22</v>
      </c>
      <c r="J25" s="254" t="s">
        <v>347</v>
      </c>
      <c r="K25" s="253">
        <v>3300</v>
      </c>
      <c r="L25" s="452">
        <v>3350</v>
      </c>
      <c r="M25" s="253">
        <v>3900</v>
      </c>
      <c r="N25" s="253">
        <v>3250</v>
      </c>
      <c r="O25" s="36"/>
    </row>
    <row r="26" spans="9:15">
      <c r="I26" s="348">
        <v>23</v>
      </c>
      <c r="J26" s="254" t="s">
        <v>348</v>
      </c>
      <c r="K26" s="253">
        <v>1100</v>
      </c>
      <c r="L26" s="452">
        <v>966</v>
      </c>
      <c r="M26" s="253">
        <v>950</v>
      </c>
      <c r="N26" s="253">
        <v>1000</v>
      </c>
      <c r="O26" s="36"/>
    </row>
    <row r="27" spans="9:15">
      <c r="I27" s="348">
        <v>24</v>
      </c>
      <c r="J27" s="254" t="s">
        <v>349</v>
      </c>
      <c r="K27" s="253">
        <v>1500</v>
      </c>
      <c r="L27" s="452">
        <v>2066</v>
      </c>
      <c r="M27" s="253">
        <v>1666</v>
      </c>
      <c r="N27" s="253">
        <v>2000</v>
      </c>
      <c r="O27" s="36"/>
    </row>
    <row r="28" spans="9:15">
      <c r="I28" s="348">
        <v>25</v>
      </c>
      <c r="J28" s="254" t="s">
        <v>350</v>
      </c>
      <c r="K28" s="253">
        <v>1200</v>
      </c>
      <c r="L28" s="452">
        <v>1500</v>
      </c>
      <c r="M28" s="253">
        <v>1833</v>
      </c>
      <c r="N28" s="253">
        <v>2833</v>
      </c>
      <c r="O28" s="36"/>
    </row>
    <row r="29" spans="9:15">
      <c r="I29" s="348">
        <v>26</v>
      </c>
      <c r="J29" s="254" t="s">
        <v>351</v>
      </c>
      <c r="K29" s="452">
        <v>1233</v>
      </c>
      <c r="L29" s="452">
        <v>1500</v>
      </c>
      <c r="M29" s="253">
        <v>1433</v>
      </c>
      <c r="N29" s="253">
        <v>1500</v>
      </c>
      <c r="O29" s="36"/>
    </row>
    <row r="30" spans="9:15">
      <c r="I30" s="348">
        <v>27</v>
      </c>
      <c r="J30" s="254" t="s">
        <v>352</v>
      </c>
      <c r="K30" s="253">
        <v>1650</v>
      </c>
      <c r="L30" s="452">
        <v>1666</v>
      </c>
      <c r="M30" s="253">
        <v>1800</v>
      </c>
      <c r="N30" s="253">
        <v>1567</v>
      </c>
      <c r="O30" s="36"/>
    </row>
    <row r="31" spans="9:15">
      <c r="I31" s="348">
        <v>28</v>
      </c>
      <c r="J31" s="254" t="s">
        <v>353</v>
      </c>
      <c r="K31" s="253">
        <v>4733</v>
      </c>
      <c r="L31" s="452">
        <v>5333</v>
      </c>
      <c r="M31" s="253">
        <v>5333</v>
      </c>
      <c r="N31" s="253">
        <v>4833</v>
      </c>
      <c r="O31" s="36"/>
    </row>
    <row r="32" spans="9:15">
      <c r="I32" s="348">
        <v>29</v>
      </c>
      <c r="J32" s="254" t="s">
        <v>354</v>
      </c>
      <c r="K32" s="253">
        <v>8100</v>
      </c>
      <c r="L32" s="452">
        <v>8668</v>
      </c>
      <c r="M32" s="253">
        <v>9200</v>
      </c>
      <c r="N32" s="253">
        <v>10000</v>
      </c>
      <c r="O32" s="36"/>
    </row>
    <row r="33" spans="9:15">
      <c r="I33" s="348">
        <v>30</v>
      </c>
      <c r="J33" s="254" t="s">
        <v>355</v>
      </c>
      <c r="K33" s="253">
        <v>1767</v>
      </c>
      <c r="L33" s="452">
        <v>1766.7</v>
      </c>
      <c r="M33" s="253">
        <v>1510</v>
      </c>
      <c r="N33" s="253">
        <v>1600</v>
      </c>
      <c r="O33" s="36"/>
    </row>
    <row r="34" spans="9:15">
      <c r="I34" s="348">
        <v>31</v>
      </c>
      <c r="J34" s="254" t="s">
        <v>356</v>
      </c>
      <c r="K34" s="253">
        <v>800</v>
      </c>
      <c r="L34" s="452">
        <v>750</v>
      </c>
      <c r="M34" s="253">
        <v>583</v>
      </c>
      <c r="N34" s="253">
        <v>533</v>
      </c>
      <c r="O34" s="36"/>
    </row>
    <row r="35" spans="9:15">
      <c r="I35" s="348">
        <v>32</v>
      </c>
      <c r="J35" s="255" t="s">
        <v>357</v>
      </c>
      <c r="K35" s="253">
        <v>4367</v>
      </c>
      <c r="L35" s="452">
        <v>4650</v>
      </c>
      <c r="M35" s="253">
        <v>4140</v>
      </c>
      <c r="N35" s="253">
        <v>4200</v>
      </c>
      <c r="O35" s="36"/>
    </row>
    <row r="36" spans="9:15">
      <c r="I36" s="348">
        <v>33</v>
      </c>
      <c r="J36" s="254" t="s">
        <v>358</v>
      </c>
      <c r="K36" s="253">
        <v>1767</v>
      </c>
      <c r="L36" s="452">
        <v>1800</v>
      </c>
      <c r="M36" s="253">
        <v>1760</v>
      </c>
      <c r="N36" s="253">
        <v>1850</v>
      </c>
      <c r="O36" s="36"/>
    </row>
    <row r="37" spans="9:15">
      <c r="I37" s="348">
        <v>34</v>
      </c>
      <c r="J37" s="254" t="s">
        <v>359</v>
      </c>
      <c r="K37" s="452">
        <v>5700</v>
      </c>
      <c r="L37" s="452">
        <v>7000</v>
      </c>
      <c r="M37" s="253">
        <v>0</v>
      </c>
      <c r="N37" s="253">
        <v>5500</v>
      </c>
      <c r="O37" s="36"/>
    </row>
    <row r="38" spans="9:15">
      <c r="I38" s="348">
        <v>35</v>
      </c>
      <c r="J38" s="254" t="s">
        <v>360</v>
      </c>
      <c r="K38" s="253">
        <v>1333</v>
      </c>
      <c r="L38" s="452">
        <v>1400</v>
      </c>
      <c r="M38" s="253">
        <v>1243</v>
      </c>
      <c r="N38" s="253">
        <v>1233</v>
      </c>
      <c r="O38" s="36"/>
    </row>
    <row r="39" spans="9:15">
      <c r="I39" s="348">
        <v>36</v>
      </c>
      <c r="J39" s="254" t="s">
        <v>361</v>
      </c>
      <c r="K39" s="253">
        <v>7367</v>
      </c>
      <c r="L39" s="452">
        <v>8000</v>
      </c>
      <c r="M39" s="253">
        <v>7466.7</v>
      </c>
      <c r="N39" s="253">
        <v>7733</v>
      </c>
      <c r="O39" s="36"/>
    </row>
    <row r="40" spans="9:15">
      <c r="I40" s="348">
        <v>37</v>
      </c>
      <c r="J40" s="254" t="s">
        <v>362</v>
      </c>
      <c r="K40" s="452">
        <v>1283</v>
      </c>
      <c r="L40" s="452">
        <v>1433</v>
      </c>
      <c r="M40" s="253">
        <v>1516</v>
      </c>
      <c r="N40" s="253">
        <v>1383</v>
      </c>
      <c r="O40" s="36"/>
    </row>
    <row r="41" spans="9:15">
      <c r="I41" s="348">
        <v>38</v>
      </c>
      <c r="J41" s="255" t="s">
        <v>363</v>
      </c>
      <c r="K41" s="452">
        <v>2267</v>
      </c>
      <c r="L41" s="452">
        <v>2400</v>
      </c>
      <c r="M41" s="253">
        <v>2500</v>
      </c>
      <c r="N41" s="253">
        <v>2300</v>
      </c>
      <c r="O41" s="36"/>
    </row>
    <row r="42" spans="9:15">
      <c r="I42" s="348">
        <v>39</v>
      </c>
      <c r="J42" s="254" t="s">
        <v>364</v>
      </c>
      <c r="K42" s="253">
        <v>1800</v>
      </c>
      <c r="L42" s="452">
        <v>1700</v>
      </c>
      <c r="M42" s="253">
        <v>1566.7</v>
      </c>
      <c r="N42" s="253">
        <v>1500</v>
      </c>
      <c r="O42" s="36"/>
    </row>
    <row r="43" spans="9:15">
      <c r="I43" s="348">
        <v>40</v>
      </c>
      <c r="J43" s="256" t="s">
        <v>365</v>
      </c>
      <c r="K43" s="453">
        <v>1490</v>
      </c>
      <c r="L43" s="452">
        <v>1470</v>
      </c>
      <c r="M43" s="253">
        <v>1550</v>
      </c>
      <c r="N43" s="253">
        <v>1470</v>
      </c>
      <c r="O43" s="36"/>
    </row>
    <row r="44" spans="9:15">
      <c r="I44" s="348">
        <v>41</v>
      </c>
      <c r="J44" s="256" t="s">
        <v>366</v>
      </c>
      <c r="K44" s="453">
        <v>1670</v>
      </c>
      <c r="L44" s="452">
        <v>1560</v>
      </c>
      <c r="M44" s="253">
        <v>1730</v>
      </c>
      <c r="N44" s="253">
        <v>1650</v>
      </c>
      <c r="O44" s="36"/>
    </row>
    <row r="45" spans="9:15">
      <c r="I45" s="348">
        <v>42</v>
      </c>
      <c r="J45" s="256" t="s">
        <v>367</v>
      </c>
      <c r="K45" s="453">
        <v>1750</v>
      </c>
      <c r="L45" s="452">
        <v>1670</v>
      </c>
      <c r="M45" s="452">
        <v>1780</v>
      </c>
      <c r="N45" s="253">
        <v>1720</v>
      </c>
      <c r="O45" s="36"/>
    </row>
  </sheetData>
  <mergeCells count="1">
    <mergeCell ref="I1:N1"/>
  </mergeCells>
  <conditionalFormatting sqref="K4:K42">
    <cfRule type="cellIs" dxfId="1" priority="1" stopIfTrue="1" operator="lessThan">
      <formula>0.001</formula>
    </cfRule>
  </conditionalFormatting>
  <conditionalFormatting sqref="K43:K45 M23:M42 L43 M14:M21 M2:M12 J2:J42 N4:N42 K2:L3 I1:I45">
    <cfRule type="cellIs" dxfId="0" priority="2" stopIfTrue="1" operator="lessThan">
      <formula>0.001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I2:M19"/>
  <sheetViews>
    <sheetView workbookViewId="0">
      <selection activeCell="D18" sqref="D18"/>
    </sheetView>
  </sheetViews>
  <sheetFormatPr defaultRowHeight="14.25"/>
  <cols>
    <col min="1" max="8" width="9.140625" style="355"/>
    <col min="9" max="9" width="21.42578125" style="355" customWidth="1"/>
    <col min="10" max="10" width="11.85546875" style="355" customWidth="1"/>
    <col min="11" max="11" width="10" style="355" customWidth="1"/>
    <col min="12" max="12" width="10.5703125" style="355" customWidth="1"/>
    <col min="13" max="13" width="9" style="355" customWidth="1"/>
    <col min="14" max="264" width="9.140625" style="355"/>
    <col min="265" max="265" width="21.42578125" style="355" customWidth="1"/>
    <col min="266" max="266" width="11.85546875" style="355" customWidth="1"/>
    <col min="267" max="267" width="10" style="355" customWidth="1"/>
    <col min="268" max="268" width="10.5703125" style="355" customWidth="1"/>
    <col min="269" max="269" width="9" style="355" customWidth="1"/>
    <col min="270" max="520" width="9.140625" style="355"/>
    <col min="521" max="521" width="21.42578125" style="355" customWidth="1"/>
    <col min="522" max="522" width="11.85546875" style="355" customWidth="1"/>
    <col min="523" max="523" width="10" style="355" customWidth="1"/>
    <col min="524" max="524" width="10.5703125" style="355" customWidth="1"/>
    <col min="525" max="525" width="9" style="355" customWidth="1"/>
    <col min="526" max="776" width="9.140625" style="355"/>
    <col min="777" max="777" width="21.42578125" style="355" customWidth="1"/>
    <col min="778" max="778" width="11.85546875" style="355" customWidth="1"/>
    <col min="779" max="779" width="10" style="355" customWidth="1"/>
    <col min="780" max="780" width="10.5703125" style="355" customWidth="1"/>
    <col min="781" max="781" width="9" style="355" customWidth="1"/>
    <col min="782" max="1032" width="9.140625" style="355"/>
    <col min="1033" max="1033" width="21.42578125" style="355" customWidth="1"/>
    <col min="1034" max="1034" width="11.85546875" style="355" customWidth="1"/>
    <col min="1035" max="1035" width="10" style="355" customWidth="1"/>
    <col min="1036" max="1036" width="10.5703125" style="355" customWidth="1"/>
    <col min="1037" max="1037" width="9" style="355" customWidth="1"/>
    <col min="1038" max="1288" width="9.140625" style="355"/>
    <col min="1289" max="1289" width="21.42578125" style="355" customWidth="1"/>
    <col min="1290" max="1290" width="11.85546875" style="355" customWidth="1"/>
    <col min="1291" max="1291" width="10" style="355" customWidth="1"/>
    <col min="1292" max="1292" width="10.5703125" style="355" customWidth="1"/>
    <col min="1293" max="1293" width="9" style="355" customWidth="1"/>
    <col min="1294" max="1544" width="9.140625" style="355"/>
    <col min="1545" max="1545" width="21.42578125" style="355" customWidth="1"/>
    <col min="1546" max="1546" width="11.85546875" style="355" customWidth="1"/>
    <col min="1547" max="1547" width="10" style="355" customWidth="1"/>
    <col min="1548" max="1548" width="10.5703125" style="355" customWidth="1"/>
    <col min="1549" max="1549" width="9" style="355" customWidth="1"/>
    <col min="1550" max="1800" width="9.140625" style="355"/>
    <col min="1801" max="1801" width="21.42578125" style="355" customWidth="1"/>
    <col min="1802" max="1802" width="11.85546875" style="355" customWidth="1"/>
    <col min="1803" max="1803" width="10" style="355" customWidth="1"/>
    <col min="1804" max="1804" width="10.5703125" style="355" customWidth="1"/>
    <col min="1805" max="1805" width="9" style="355" customWidth="1"/>
    <col min="1806" max="2056" width="9.140625" style="355"/>
    <col min="2057" max="2057" width="21.42578125" style="355" customWidth="1"/>
    <col min="2058" max="2058" width="11.85546875" style="355" customWidth="1"/>
    <col min="2059" max="2059" width="10" style="355" customWidth="1"/>
    <col min="2060" max="2060" width="10.5703125" style="355" customWidth="1"/>
    <col min="2061" max="2061" width="9" style="355" customWidth="1"/>
    <col min="2062" max="2312" width="9.140625" style="355"/>
    <col min="2313" max="2313" width="21.42578125" style="355" customWidth="1"/>
    <col min="2314" max="2314" width="11.85546875" style="355" customWidth="1"/>
    <col min="2315" max="2315" width="10" style="355" customWidth="1"/>
    <col min="2316" max="2316" width="10.5703125" style="355" customWidth="1"/>
    <col min="2317" max="2317" width="9" style="355" customWidth="1"/>
    <col min="2318" max="2568" width="9.140625" style="355"/>
    <col min="2569" max="2569" width="21.42578125" style="355" customWidth="1"/>
    <col min="2570" max="2570" width="11.85546875" style="355" customWidth="1"/>
    <col min="2571" max="2571" width="10" style="355" customWidth="1"/>
    <col min="2572" max="2572" width="10.5703125" style="355" customWidth="1"/>
    <col min="2573" max="2573" width="9" style="355" customWidth="1"/>
    <col min="2574" max="2824" width="9.140625" style="355"/>
    <col min="2825" max="2825" width="21.42578125" style="355" customWidth="1"/>
    <col min="2826" max="2826" width="11.85546875" style="355" customWidth="1"/>
    <col min="2827" max="2827" width="10" style="355" customWidth="1"/>
    <col min="2828" max="2828" width="10.5703125" style="355" customWidth="1"/>
    <col min="2829" max="2829" width="9" style="355" customWidth="1"/>
    <col min="2830" max="3080" width="9.140625" style="355"/>
    <col min="3081" max="3081" width="21.42578125" style="355" customWidth="1"/>
    <col min="3082" max="3082" width="11.85546875" style="355" customWidth="1"/>
    <col min="3083" max="3083" width="10" style="355" customWidth="1"/>
    <col min="3084" max="3084" width="10.5703125" style="355" customWidth="1"/>
    <col min="3085" max="3085" width="9" style="355" customWidth="1"/>
    <col min="3086" max="3336" width="9.140625" style="355"/>
    <col min="3337" max="3337" width="21.42578125" style="355" customWidth="1"/>
    <col min="3338" max="3338" width="11.85546875" style="355" customWidth="1"/>
    <col min="3339" max="3339" width="10" style="355" customWidth="1"/>
    <col min="3340" max="3340" width="10.5703125" style="355" customWidth="1"/>
    <col min="3341" max="3341" width="9" style="355" customWidth="1"/>
    <col min="3342" max="3592" width="9.140625" style="355"/>
    <col min="3593" max="3593" width="21.42578125" style="355" customWidth="1"/>
    <col min="3594" max="3594" width="11.85546875" style="355" customWidth="1"/>
    <col min="3595" max="3595" width="10" style="355" customWidth="1"/>
    <col min="3596" max="3596" width="10.5703125" style="355" customWidth="1"/>
    <col min="3597" max="3597" width="9" style="355" customWidth="1"/>
    <col min="3598" max="3848" width="9.140625" style="355"/>
    <col min="3849" max="3849" width="21.42578125" style="355" customWidth="1"/>
    <col min="3850" max="3850" width="11.85546875" style="355" customWidth="1"/>
    <col min="3851" max="3851" width="10" style="355" customWidth="1"/>
    <col min="3852" max="3852" width="10.5703125" style="355" customWidth="1"/>
    <col min="3853" max="3853" width="9" style="355" customWidth="1"/>
    <col min="3854" max="4104" width="9.140625" style="355"/>
    <col min="4105" max="4105" width="21.42578125" style="355" customWidth="1"/>
    <col min="4106" max="4106" width="11.85546875" style="355" customWidth="1"/>
    <col min="4107" max="4107" width="10" style="355" customWidth="1"/>
    <col min="4108" max="4108" width="10.5703125" style="355" customWidth="1"/>
    <col min="4109" max="4109" width="9" style="355" customWidth="1"/>
    <col min="4110" max="4360" width="9.140625" style="355"/>
    <col min="4361" max="4361" width="21.42578125" style="355" customWidth="1"/>
    <col min="4362" max="4362" width="11.85546875" style="355" customWidth="1"/>
    <col min="4363" max="4363" width="10" style="355" customWidth="1"/>
    <col min="4364" max="4364" width="10.5703125" style="355" customWidth="1"/>
    <col min="4365" max="4365" width="9" style="355" customWidth="1"/>
    <col min="4366" max="4616" width="9.140625" style="355"/>
    <col min="4617" max="4617" width="21.42578125" style="355" customWidth="1"/>
    <col min="4618" max="4618" width="11.85546875" style="355" customWidth="1"/>
    <col min="4619" max="4619" width="10" style="355" customWidth="1"/>
    <col min="4620" max="4620" width="10.5703125" style="355" customWidth="1"/>
    <col min="4621" max="4621" width="9" style="355" customWidth="1"/>
    <col min="4622" max="4872" width="9.140625" style="355"/>
    <col min="4873" max="4873" width="21.42578125" style="355" customWidth="1"/>
    <col min="4874" max="4874" width="11.85546875" style="355" customWidth="1"/>
    <col min="4875" max="4875" width="10" style="355" customWidth="1"/>
    <col min="4876" max="4876" width="10.5703125" style="355" customWidth="1"/>
    <col min="4877" max="4877" width="9" style="355" customWidth="1"/>
    <col min="4878" max="5128" width="9.140625" style="355"/>
    <col min="5129" max="5129" width="21.42578125" style="355" customWidth="1"/>
    <col min="5130" max="5130" width="11.85546875" style="355" customWidth="1"/>
    <col min="5131" max="5131" width="10" style="355" customWidth="1"/>
    <col min="5132" max="5132" width="10.5703125" style="355" customWidth="1"/>
    <col min="5133" max="5133" width="9" style="355" customWidth="1"/>
    <col min="5134" max="5384" width="9.140625" style="355"/>
    <col min="5385" max="5385" width="21.42578125" style="355" customWidth="1"/>
    <col min="5386" max="5386" width="11.85546875" style="355" customWidth="1"/>
    <col min="5387" max="5387" width="10" style="355" customWidth="1"/>
    <col min="5388" max="5388" width="10.5703125" style="355" customWidth="1"/>
    <col min="5389" max="5389" width="9" style="355" customWidth="1"/>
    <col min="5390" max="5640" width="9.140625" style="355"/>
    <col min="5641" max="5641" width="21.42578125" style="355" customWidth="1"/>
    <col min="5642" max="5642" width="11.85546875" style="355" customWidth="1"/>
    <col min="5643" max="5643" width="10" style="355" customWidth="1"/>
    <col min="5644" max="5644" width="10.5703125" style="355" customWidth="1"/>
    <col min="5645" max="5645" width="9" style="355" customWidth="1"/>
    <col min="5646" max="5896" width="9.140625" style="355"/>
    <col min="5897" max="5897" width="21.42578125" style="355" customWidth="1"/>
    <col min="5898" max="5898" width="11.85546875" style="355" customWidth="1"/>
    <col min="5899" max="5899" width="10" style="355" customWidth="1"/>
    <col min="5900" max="5900" width="10.5703125" style="355" customWidth="1"/>
    <col min="5901" max="5901" width="9" style="355" customWidth="1"/>
    <col min="5902" max="6152" width="9.140625" style="355"/>
    <col min="6153" max="6153" width="21.42578125" style="355" customWidth="1"/>
    <col min="6154" max="6154" width="11.85546875" style="355" customWidth="1"/>
    <col min="6155" max="6155" width="10" style="355" customWidth="1"/>
    <col min="6156" max="6156" width="10.5703125" style="355" customWidth="1"/>
    <col min="6157" max="6157" width="9" style="355" customWidth="1"/>
    <col min="6158" max="6408" width="9.140625" style="355"/>
    <col min="6409" max="6409" width="21.42578125" style="355" customWidth="1"/>
    <col min="6410" max="6410" width="11.85546875" style="355" customWidth="1"/>
    <col min="6411" max="6411" width="10" style="355" customWidth="1"/>
    <col min="6412" max="6412" width="10.5703125" style="355" customWidth="1"/>
    <col min="6413" max="6413" width="9" style="355" customWidth="1"/>
    <col min="6414" max="6664" width="9.140625" style="355"/>
    <col min="6665" max="6665" width="21.42578125" style="355" customWidth="1"/>
    <col min="6666" max="6666" width="11.85546875" style="355" customWidth="1"/>
    <col min="6667" max="6667" width="10" style="355" customWidth="1"/>
    <col min="6668" max="6668" width="10.5703125" style="355" customWidth="1"/>
    <col min="6669" max="6669" width="9" style="355" customWidth="1"/>
    <col min="6670" max="6920" width="9.140625" style="355"/>
    <col min="6921" max="6921" width="21.42578125" style="355" customWidth="1"/>
    <col min="6922" max="6922" width="11.85546875" style="355" customWidth="1"/>
    <col min="6923" max="6923" width="10" style="355" customWidth="1"/>
    <col min="6924" max="6924" width="10.5703125" style="355" customWidth="1"/>
    <col min="6925" max="6925" width="9" style="355" customWidth="1"/>
    <col min="6926" max="7176" width="9.140625" style="355"/>
    <col min="7177" max="7177" width="21.42578125" style="355" customWidth="1"/>
    <col min="7178" max="7178" width="11.85546875" style="355" customWidth="1"/>
    <col min="7179" max="7179" width="10" style="355" customWidth="1"/>
    <col min="7180" max="7180" width="10.5703125" style="355" customWidth="1"/>
    <col min="7181" max="7181" width="9" style="355" customWidth="1"/>
    <col min="7182" max="7432" width="9.140625" style="355"/>
    <col min="7433" max="7433" width="21.42578125" style="355" customWidth="1"/>
    <col min="7434" max="7434" width="11.85546875" style="355" customWidth="1"/>
    <col min="7435" max="7435" width="10" style="355" customWidth="1"/>
    <col min="7436" max="7436" width="10.5703125" style="355" customWidth="1"/>
    <col min="7437" max="7437" width="9" style="355" customWidth="1"/>
    <col min="7438" max="7688" width="9.140625" style="355"/>
    <col min="7689" max="7689" width="21.42578125" style="355" customWidth="1"/>
    <col min="7690" max="7690" width="11.85546875" style="355" customWidth="1"/>
    <col min="7691" max="7691" width="10" style="355" customWidth="1"/>
    <col min="7692" max="7692" width="10.5703125" style="355" customWidth="1"/>
    <col min="7693" max="7693" width="9" style="355" customWidth="1"/>
    <col min="7694" max="7944" width="9.140625" style="355"/>
    <col min="7945" max="7945" width="21.42578125" style="355" customWidth="1"/>
    <col min="7946" max="7946" width="11.85546875" style="355" customWidth="1"/>
    <col min="7947" max="7947" width="10" style="355" customWidth="1"/>
    <col min="7948" max="7948" width="10.5703125" style="355" customWidth="1"/>
    <col min="7949" max="7949" width="9" style="355" customWidth="1"/>
    <col min="7950" max="8200" width="9.140625" style="355"/>
    <col min="8201" max="8201" width="21.42578125" style="355" customWidth="1"/>
    <col min="8202" max="8202" width="11.85546875" style="355" customWidth="1"/>
    <col min="8203" max="8203" width="10" style="355" customWidth="1"/>
    <col min="8204" max="8204" width="10.5703125" style="355" customWidth="1"/>
    <col min="8205" max="8205" width="9" style="355" customWidth="1"/>
    <col min="8206" max="8456" width="9.140625" style="355"/>
    <col min="8457" max="8457" width="21.42578125" style="355" customWidth="1"/>
    <col min="8458" max="8458" width="11.85546875" style="355" customWidth="1"/>
    <col min="8459" max="8459" width="10" style="355" customWidth="1"/>
    <col min="8460" max="8460" width="10.5703125" style="355" customWidth="1"/>
    <col min="8461" max="8461" width="9" style="355" customWidth="1"/>
    <col min="8462" max="8712" width="9.140625" style="355"/>
    <col min="8713" max="8713" width="21.42578125" style="355" customWidth="1"/>
    <col min="8714" max="8714" width="11.85546875" style="355" customWidth="1"/>
    <col min="8715" max="8715" width="10" style="355" customWidth="1"/>
    <col min="8716" max="8716" width="10.5703125" style="355" customWidth="1"/>
    <col min="8717" max="8717" width="9" style="355" customWidth="1"/>
    <col min="8718" max="8968" width="9.140625" style="355"/>
    <col min="8969" max="8969" width="21.42578125" style="355" customWidth="1"/>
    <col min="8970" max="8970" width="11.85546875" style="355" customWidth="1"/>
    <col min="8971" max="8971" width="10" style="355" customWidth="1"/>
    <col min="8972" max="8972" width="10.5703125" style="355" customWidth="1"/>
    <col min="8973" max="8973" width="9" style="355" customWidth="1"/>
    <col min="8974" max="9224" width="9.140625" style="355"/>
    <col min="9225" max="9225" width="21.42578125" style="355" customWidth="1"/>
    <col min="9226" max="9226" width="11.85546875" style="355" customWidth="1"/>
    <col min="9227" max="9227" width="10" style="355" customWidth="1"/>
    <col min="9228" max="9228" width="10.5703125" style="355" customWidth="1"/>
    <col min="9229" max="9229" width="9" style="355" customWidth="1"/>
    <col min="9230" max="9480" width="9.140625" style="355"/>
    <col min="9481" max="9481" width="21.42578125" style="355" customWidth="1"/>
    <col min="9482" max="9482" width="11.85546875" style="355" customWidth="1"/>
    <col min="9483" max="9483" width="10" style="355" customWidth="1"/>
    <col min="9484" max="9484" width="10.5703125" style="355" customWidth="1"/>
    <col min="9485" max="9485" width="9" style="355" customWidth="1"/>
    <col min="9486" max="9736" width="9.140625" style="355"/>
    <col min="9737" max="9737" width="21.42578125" style="355" customWidth="1"/>
    <col min="9738" max="9738" width="11.85546875" style="355" customWidth="1"/>
    <col min="9739" max="9739" width="10" style="355" customWidth="1"/>
    <col min="9740" max="9740" width="10.5703125" style="355" customWidth="1"/>
    <col min="9741" max="9741" width="9" style="355" customWidth="1"/>
    <col min="9742" max="9992" width="9.140625" style="355"/>
    <col min="9993" max="9993" width="21.42578125" style="355" customWidth="1"/>
    <col min="9994" max="9994" width="11.85546875" style="355" customWidth="1"/>
    <col min="9995" max="9995" width="10" style="355" customWidth="1"/>
    <col min="9996" max="9996" width="10.5703125" style="355" customWidth="1"/>
    <col min="9997" max="9997" width="9" style="355" customWidth="1"/>
    <col min="9998" max="10248" width="9.140625" style="355"/>
    <col min="10249" max="10249" width="21.42578125" style="355" customWidth="1"/>
    <col min="10250" max="10250" width="11.85546875" style="355" customWidth="1"/>
    <col min="10251" max="10251" width="10" style="355" customWidth="1"/>
    <col min="10252" max="10252" width="10.5703125" style="355" customWidth="1"/>
    <col min="10253" max="10253" width="9" style="355" customWidth="1"/>
    <col min="10254" max="10504" width="9.140625" style="355"/>
    <col min="10505" max="10505" width="21.42578125" style="355" customWidth="1"/>
    <col min="10506" max="10506" width="11.85546875" style="355" customWidth="1"/>
    <col min="10507" max="10507" width="10" style="355" customWidth="1"/>
    <col min="10508" max="10508" width="10.5703125" style="355" customWidth="1"/>
    <col min="10509" max="10509" width="9" style="355" customWidth="1"/>
    <col min="10510" max="10760" width="9.140625" style="355"/>
    <col min="10761" max="10761" width="21.42578125" style="355" customWidth="1"/>
    <col min="10762" max="10762" width="11.85546875" style="355" customWidth="1"/>
    <col min="10763" max="10763" width="10" style="355" customWidth="1"/>
    <col min="10764" max="10764" width="10.5703125" style="355" customWidth="1"/>
    <col min="10765" max="10765" width="9" style="355" customWidth="1"/>
    <col min="10766" max="11016" width="9.140625" style="355"/>
    <col min="11017" max="11017" width="21.42578125" style="355" customWidth="1"/>
    <col min="11018" max="11018" width="11.85546875" style="355" customWidth="1"/>
    <col min="11019" max="11019" width="10" style="355" customWidth="1"/>
    <col min="11020" max="11020" width="10.5703125" style="355" customWidth="1"/>
    <col min="11021" max="11021" width="9" style="355" customWidth="1"/>
    <col min="11022" max="11272" width="9.140625" style="355"/>
    <col min="11273" max="11273" width="21.42578125" style="355" customWidth="1"/>
    <col min="11274" max="11274" width="11.85546875" style="355" customWidth="1"/>
    <col min="11275" max="11275" width="10" style="355" customWidth="1"/>
    <col min="11276" max="11276" width="10.5703125" style="355" customWidth="1"/>
    <col min="11277" max="11277" width="9" style="355" customWidth="1"/>
    <col min="11278" max="11528" width="9.140625" style="355"/>
    <col min="11529" max="11529" width="21.42578125" style="355" customWidth="1"/>
    <col min="11530" max="11530" width="11.85546875" style="355" customWidth="1"/>
    <col min="11531" max="11531" width="10" style="355" customWidth="1"/>
    <col min="11532" max="11532" width="10.5703125" style="355" customWidth="1"/>
    <col min="11533" max="11533" width="9" style="355" customWidth="1"/>
    <col min="11534" max="11784" width="9.140625" style="355"/>
    <col min="11785" max="11785" width="21.42578125" style="355" customWidth="1"/>
    <col min="11786" max="11786" width="11.85546875" style="355" customWidth="1"/>
    <col min="11787" max="11787" width="10" style="355" customWidth="1"/>
    <col min="11788" max="11788" width="10.5703125" style="355" customWidth="1"/>
    <col min="11789" max="11789" width="9" style="355" customWidth="1"/>
    <col min="11790" max="12040" width="9.140625" style="355"/>
    <col min="12041" max="12041" width="21.42578125" style="355" customWidth="1"/>
    <col min="12042" max="12042" width="11.85546875" style="355" customWidth="1"/>
    <col min="12043" max="12043" width="10" style="355" customWidth="1"/>
    <col min="12044" max="12044" width="10.5703125" style="355" customWidth="1"/>
    <col min="12045" max="12045" width="9" style="355" customWidth="1"/>
    <col min="12046" max="12296" width="9.140625" style="355"/>
    <col min="12297" max="12297" width="21.42578125" style="355" customWidth="1"/>
    <col min="12298" max="12298" width="11.85546875" style="355" customWidth="1"/>
    <col min="12299" max="12299" width="10" style="355" customWidth="1"/>
    <col min="12300" max="12300" width="10.5703125" style="355" customWidth="1"/>
    <col min="12301" max="12301" width="9" style="355" customWidth="1"/>
    <col min="12302" max="12552" width="9.140625" style="355"/>
    <col min="12553" max="12553" width="21.42578125" style="355" customWidth="1"/>
    <col min="12554" max="12554" width="11.85546875" style="355" customWidth="1"/>
    <col min="12555" max="12555" width="10" style="355" customWidth="1"/>
    <col min="12556" max="12556" width="10.5703125" style="355" customWidth="1"/>
    <col min="12557" max="12557" width="9" style="355" customWidth="1"/>
    <col min="12558" max="12808" width="9.140625" style="355"/>
    <col min="12809" max="12809" width="21.42578125" style="355" customWidth="1"/>
    <col min="12810" max="12810" width="11.85546875" style="355" customWidth="1"/>
    <col min="12811" max="12811" width="10" style="355" customWidth="1"/>
    <col min="12812" max="12812" width="10.5703125" style="355" customWidth="1"/>
    <col min="12813" max="12813" width="9" style="355" customWidth="1"/>
    <col min="12814" max="13064" width="9.140625" style="355"/>
    <col min="13065" max="13065" width="21.42578125" style="355" customWidth="1"/>
    <col min="13066" max="13066" width="11.85546875" style="355" customWidth="1"/>
    <col min="13067" max="13067" width="10" style="355" customWidth="1"/>
    <col min="13068" max="13068" width="10.5703125" style="355" customWidth="1"/>
    <col min="13069" max="13069" width="9" style="355" customWidth="1"/>
    <col min="13070" max="13320" width="9.140625" style="355"/>
    <col min="13321" max="13321" width="21.42578125" style="355" customWidth="1"/>
    <col min="13322" max="13322" width="11.85546875" style="355" customWidth="1"/>
    <col min="13323" max="13323" width="10" style="355" customWidth="1"/>
    <col min="13324" max="13324" width="10.5703125" style="355" customWidth="1"/>
    <col min="13325" max="13325" width="9" style="355" customWidth="1"/>
    <col min="13326" max="13576" width="9.140625" style="355"/>
    <col min="13577" max="13577" width="21.42578125" style="355" customWidth="1"/>
    <col min="13578" max="13578" width="11.85546875" style="355" customWidth="1"/>
    <col min="13579" max="13579" width="10" style="355" customWidth="1"/>
    <col min="13580" max="13580" width="10.5703125" style="355" customWidth="1"/>
    <col min="13581" max="13581" width="9" style="355" customWidth="1"/>
    <col min="13582" max="13832" width="9.140625" style="355"/>
    <col min="13833" max="13833" width="21.42578125" style="355" customWidth="1"/>
    <col min="13834" max="13834" width="11.85546875" style="355" customWidth="1"/>
    <col min="13835" max="13835" width="10" style="355" customWidth="1"/>
    <col min="13836" max="13836" width="10.5703125" style="355" customWidth="1"/>
    <col min="13837" max="13837" width="9" style="355" customWidth="1"/>
    <col min="13838" max="14088" width="9.140625" style="355"/>
    <col min="14089" max="14089" width="21.42578125" style="355" customWidth="1"/>
    <col min="14090" max="14090" width="11.85546875" style="355" customWidth="1"/>
    <col min="14091" max="14091" width="10" style="355" customWidth="1"/>
    <col min="14092" max="14092" width="10.5703125" style="355" customWidth="1"/>
    <col min="14093" max="14093" width="9" style="355" customWidth="1"/>
    <col min="14094" max="14344" width="9.140625" style="355"/>
    <col min="14345" max="14345" width="21.42578125" style="355" customWidth="1"/>
    <col min="14346" max="14346" width="11.85546875" style="355" customWidth="1"/>
    <col min="14347" max="14347" width="10" style="355" customWidth="1"/>
    <col min="14348" max="14348" width="10.5703125" style="355" customWidth="1"/>
    <col min="14349" max="14349" width="9" style="355" customWidth="1"/>
    <col min="14350" max="14600" width="9.140625" style="355"/>
    <col min="14601" max="14601" width="21.42578125" style="355" customWidth="1"/>
    <col min="14602" max="14602" width="11.85546875" style="355" customWidth="1"/>
    <col min="14603" max="14603" width="10" style="355" customWidth="1"/>
    <col min="14604" max="14604" width="10.5703125" style="355" customWidth="1"/>
    <col min="14605" max="14605" width="9" style="355" customWidth="1"/>
    <col min="14606" max="14856" width="9.140625" style="355"/>
    <col min="14857" max="14857" width="21.42578125" style="355" customWidth="1"/>
    <col min="14858" max="14858" width="11.85546875" style="355" customWidth="1"/>
    <col min="14859" max="14859" width="10" style="355" customWidth="1"/>
    <col min="14860" max="14860" width="10.5703125" style="355" customWidth="1"/>
    <col min="14861" max="14861" width="9" style="355" customWidth="1"/>
    <col min="14862" max="15112" width="9.140625" style="355"/>
    <col min="15113" max="15113" width="21.42578125" style="355" customWidth="1"/>
    <col min="15114" max="15114" width="11.85546875" style="355" customWidth="1"/>
    <col min="15115" max="15115" width="10" style="355" customWidth="1"/>
    <col min="15116" max="15116" width="10.5703125" style="355" customWidth="1"/>
    <col min="15117" max="15117" width="9" style="355" customWidth="1"/>
    <col min="15118" max="15368" width="9.140625" style="355"/>
    <col min="15369" max="15369" width="21.42578125" style="355" customWidth="1"/>
    <col min="15370" max="15370" width="11.85546875" style="355" customWidth="1"/>
    <col min="15371" max="15371" width="10" style="355" customWidth="1"/>
    <col min="15372" max="15372" width="10.5703125" style="355" customWidth="1"/>
    <col min="15373" max="15373" width="9" style="355" customWidth="1"/>
    <col min="15374" max="15624" width="9.140625" style="355"/>
    <col min="15625" max="15625" width="21.42578125" style="355" customWidth="1"/>
    <col min="15626" max="15626" width="11.85546875" style="355" customWidth="1"/>
    <col min="15627" max="15627" width="10" style="355" customWidth="1"/>
    <col min="15628" max="15628" width="10.5703125" style="355" customWidth="1"/>
    <col min="15629" max="15629" width="9" style="355" customWidth="1"/>
    <col min="15630" max="15880" width="9.140625" style="355"/>
    <col min="15881" max="15881" width="21.42578125" style="355" customWidth="1"/>
    <col min="15882" max="15882" width="11.85546875" style="355" customWidth="1"/>
    <col min="15883" max="15883" width="10" style="355" customWidth="1"/>
    <col min="15884" max="15884" width="10.5703125" style="355" customWidth="1"/>
    <col min="15885" max="15885" width="9" style="355" customWidth="1"/>
    <col min="15886" max="16136" width="9.140625" style="355"/>
    <col min="16137" max="16137" width="21.42578125" style="355" customWidth="1"/>
    <col min="16138" max="16138" width="11.85546875" style="355" customWidth="1"/>
    <col min="16139" max="16139" width="10" style="355" customWidth="1"/>
    <col min="16140" max="16140" width="10.5703125" style="355" customWidth="1"/>
    <col min="16141" max="16141" width="9" style="355" customWidth="1"/>
    <col min="16142" max="16384" width="9.140625" style="355"/>
  </cols>
  <sheetData>
    <row r="2" spans="9:13">
      <c r="I2" s="752" t="s">
        <v>503</v>
      </c>
      <c r="J2" s="752"/>
      <c r="K2" s="752"/>
      <c r="L2" s="752"/>
      <c r="M2" s="752"/>
    </row>
    <row r="4" spans="9:13">
      <c r="K4" s="753" t="s">
        <v>504</v>
      </c>
      <c r="L4" s="753"/>
    </row>
    <row r="5" spans="9:13" ht="28.5">
      <c r="I5" s="356" t="s">
        <v>505</v>
      </c>
      <c r="J5" s="356" t="s">
        <v>506</v>
      </c>
      <c r="K5" s="356" t="s">
        <v>507</v>
      </c>
      <c r="L5" s="356" t="s">
        <v>508</v>
      </c>
      <c r="M5" s="356" t="s">
        <v>68</v>
      </c>
    </row>
    <row r="6" spans="9:13" ht="27.75" customHeight="1">
      <c r="I6" s="357" t="s">
        <v>509</v>
      </c>
      <c r="J6" s="356" t="s">
        <v>510</v>
      </c>
      <c r="K6" s="358">
        <v>0</v>
      </c>
      <c r="L6" s="358">
        <v>0</v>
      </c>
      <c r="M6" s="358">
        <v>0</v>
      </c>
    </row>
    <row r="7" spans="9:13" ht="27.75" customHeight="1">
      <c r="I7" s="357" t="s">
        <v>511</v>
      </c>
      <c r="J7" s="356" t="s">
        <v>512</v>
      </c>
      <c r="K7" s="356">
        <v>0</v>
      </c>
      <c r="L7" s="356">
        <v>0</v>
      </c>
      <c r="M7" s="358">
        <v>0</v>
      </c>
    </row>
    <row r="8" spans="9:13" ht="27.75" customHeight="1">
      <c r="I8" s="357" t="s">
        <v>513</v>
      </c>
      <c r="J8" s="356" t="s">
        <v>514</v>
      </c>
      <c r="K8" s="359">
        <v>3777.1</v>
      </c>
      <c r="L8" s="359">
        <v>6182.3</v>
      </c>
      <c r="M8" s="358">
        <f>L8/K8*100</f>
        <v>163.67848349262664</v>
      </c>
    </row>
    <row r="9" spans="9:13" ht="27.75" customHeight="1">
      <c r="I9" s="357" t="s">
        <v>515</v>
      </c>
      <c r="J9" s="356" t="s">
        <v>516</v>
      </c>
      <c r="K9" s="358">
        <v>10.56</v>
      </c>
      <c r="L9" s="356">
        <v>22.5</v>
      </c>
      <c r="M9" s="358">
        <f>L9/K9*100</f>
        <v>213.06818181818178</v>
      </c>
    </row>
    <row r="10" spans="9:13" ht="27.75" customHeight="1">
      <c r="I10" s="357" t="s">
        <v>94</v>
      </c>
      <c r="J10" s="356" t="s">
        <v>220</v>
      </c>
      <c r="K10" s="356">
        <v>12145.6</v>
      </c>
      <c r="L10" s="356">
        <v>16548.599999999999</v>
      </c>
      <c r="M10" s="358">
        <f>L10/K10*100</f>
        <v>136.25181135555263</v>
      </c>
    </row>
    <row r="12" spans="9:13">
      <c r="J12" s="360"/>
      <c r="K12" s="360"/>
      <c r="L12" s="360"/>
      <c r="M12" s="360"/>
    </row>
    <row r="13" spans="9:13" ht="14.25" customHeight="1">
      <c r="I13" s="752" t="s">
        <v>517</v>
      </c>
      <c r="J13" s="752"/>
      <c r="K13" s="752"/>
      <c r="L13" s="752"/>
      <c r="M13" s="752"/>
    </row>
    <row r="15" spans="9:13" ht="28.5">
      <c r="I15" s="356" t="s">
        <v>2</v>
      </c>
      <c r="J15" s="356" t="s">
        <v>518</v>
      </c>
      <c r="K15" s="356" t="s">
        <v>519</v>
      </c>
      <c r="L15" s="356" t="s">
        <v>520</v>
      </c>
      <c r="M15" s="356" t="s">
        <v>68</v>
      </c>
    </row>
    <row r="16" spans="9:13" ht="26.25" customHeight="1">
      <c r="I16" s="357" t="s">
        <v>521</v>
      </c>
      <c r="J16" s="356" t="s">
        <v>220</v>
      </c>
      <c r="K16" s="356">
        <v>164675.29999999999</v>
      </c>
      <c r="L16" s="356">
        <v>183771.9</v>
      </c>
      <c r="M16" s="358">
        <f>L16/K16*100</f>
        <v>111.59651751051921</v>
      </c>
    </row>
    <row r="17" spans="9:13" ht="26.25" customHeight="1">
      <c r="I17" s="357" t="s">
        <v>522</v>
      </c>
      <c r="J17" s="356" t="s">
        <v>220</v>
      </c>
      <c r="K17" s="356">
        <v>46016</v>
      </c>
      <c r="L17" s="356">
        <v>48611.6</v>
      </c>
      <c r="M17" s="358">
        <f>L17/K17*100</f>
        <v>105.64064673157164</v>
      </c>
    </row>
    <row r="18" spans="9:13" ht="26.25" customHeight="1">
      <c r="I18" s="357" t="s">
        <v>523</v>
      </c>
      <c r="J18" s="356" t="s">
        <v>524</v>
      </c>
      <c r="K18" s="356">
        <v>706</v>
      </c>
      <c r="L18" s="356">
        <v>666</v>
      </c>
      <c r="M18" s="358">
        <f>L18/K18*100</f>
        <v>94.334277620396605</v>
      </c>
    </row>
    <row r="19" spans="9:13" ht="41.25" customHeight="1">
      <c r="I19" s="357" t="s">
        <v>525</v>
      </c>
      <c r="J19" s="356" t="s">
        <v>524</v>
      </c>
      <c r="K19" s="356">
        <v>4674</v>
      </c>
      <c r="L19" s="356">
        <v>5418</v>
      </c>
      <c r="M19" s="358">
        <f>L19/K19*100</f>
        <v>115.91784338896021</v>
      </c>
    </row>
  </sheetData>
  <mergeCells count="3">
    <mergeCell ref="I2:M2"/>
    <mergeCell ref="K4:L4"/>
    <mergeCell ref="I13:M1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selection activeCell="G22" sqref="G22"/>
    </sheetView>
  </sheetViews>
  <sheetFormatPr defaultRowHeight="12.75"/>
  <cols>
    <col min="1" max="1" width="5.28515625" style="59" customWidth="1"/>
    <col min="2" max="2" width="37.85546875" style="430" customWidth="1"/>
    <col min="3" max="3" width="6.140625" style="59" customWidth="1"/>
    <col min="4" max="4" width="7.28515625" style="59" customWidth="1"/>
    <col min="5" max="5" width="10.85546875" style="59" customWidth="1"/>
    <col min="6" max="256" width="9.140625" style="56"/>
    <col min="257" max="257" width="5.28515625" style="56" customWidth="1"/>
    <col min="258" max="258" width="37.85546875" style="56" customWidth="1"/>
    <col min="259" max="259" width="6.140625" style="56" customWidth="1"/>
    <col min="260" max="260" width="7.28515625" style="56" customWidth="1"/>
    <col min="261" max="261" width="10.85546875" style="56" customWidth="1"/>
    <col min="262" max="512" width="9.140625" style="56"/>
    <col min="513" max="513" width="5.28515625" style="56" customWidth="1"/>
    <col min="514" max="514" width="37.85546875" style="56" customWidth="1"/>
    <col min="515" max="515" width="6.140625" style="56" customWidth="1"/>
    <col min="516" max="516" width="7.28515625" style="56" customWidth="1"/>
    <col min="517" max="517" width="10.85546875" style="56" customWidth="1"/>
    <col min="518" max="768" width="9.140625" style="56"/>
    <col min="769" max="769" width="5.28515625" style="56" customWidth="1"/>
    <col min="770" max="770" width="37.85546875" style="56" customWidth="1"/>
    <col min="771" max="771" width="6.140625" style="56" customWidth="1"/>
    <col min="772" max="772" width="7.28515625" style="56" customWidth="1"/>
    <col min="773" max="773" width="10.85546875" style="56" customWidth="1"/>
    <col min="774" max="1024" width="9.140625" style="56"/>
    <col min="1025" max="1025" width="5.28515625" style="56" customWidth="1"/>
    <col min="1026" max="1026" width="37.85546875" style="56" customWidth="1"/>
    <col min="1027" max="1027" width="6.140625" style="56" customWidth="1"/>
    <col min="1028" max="1028" width="7.28515625" style="56" customWidth="1"/>
    <col min="1029" max="1029" width="10.85546875" style="56" customWidth="1"/>
    <col min="1030" max="1280" width="9.140625" style="56"/>
    <col min="1281" max="1281" width="5.28515625" style="56" customWidth="1"/>
    <col min="1282" max="1282" width="37.85546875" style="56" customWidth="1"/>
    <col min="1283" max="1283" width="6.140625" style="56" customWidth="1"/>
    <col min="1284" max="1284" width="7.28515625" style="56" customWidth="1"/>
    <col min="1285" max="1285" width="10.85546875" style="56" customWidth="1"/>
    <col min="1286" max="1536" width="9.140625" style="56"/>
    <col min="1537" max="1537" width="5.28515625" style="56" customWidth="1"/>
    <col min="1538" max="1538" width="37.85546875" style="56" customWidth="1"/>
    <col min="1539" max="1539" width="6.140625" style="56" customWidth="1"/>
    <col min="1540" max="1540" width="7.28515625" style="56" customWidth="1"/>
    <col min="1541" max="1541" width="10.85546875" style="56" customWidth="1"/>
    <col min="1542" max="1792" width="9.140625" style="56"/>
    <col min="1793" max="1793" width="5.28515625" style="56" customWidth="1"/>
    <col min="1794" max="1794" width="37.85546875" style="56" customWidth="1"/>
    <col min="1795" max="1795" width="6.140625" style="56" customWidth="1"/>
    <col min="1796" max="1796" width="7.28515625" style="56" customWidth="1"/>
    <col min="1797" max="1797" width="10.85546875" style="56" customWidth="1"/>
    <col min="1798" max="2048" width="9.140625" style="56"/>
    <col min="2049" max="2049" width="5.28515625" style="56" customWidth="1"/>
    <col min="2050" max="2050" width="37.85546875" style="56" customWidth="1"/>
    <col min="2051" max="2051" width="6.140625" style="56" customWidth="1"/>
    <col min="2052" max="2052" width="7.28515625" style="56" customWidth="1"/>
    <col min="2053" max="2053" width="10.85546875" style="56" customWidth="1"/>
    <col min="2054" max="2304" width="9.140625" style="56"/>
    <col min="2305" max="2305" width="5.28515625" style="56" customWidth="1"/>
    <col min="2306" max="2306" width="37.85546875" style="56" customWidth="1"/>
    <col min="2307" max="2307" width="6.140625" style="56" customWidth="1"/>
    <col min="2308" max="2308" width="7.28515625" style="56" customWidth="1"/>
    <col min="2309" max="2309" width="10.85546875" style="56" customWidth="1"/>
    <col min="2310" max="2560" width="9.140625" style="56"/>
    <col min="2561" max="2561" width="5.28515625" style="56" customWidth="1"/>
    <col min="2562" max="2562" width="37.85546875" style="56" customWidth="1"/>
    <col min="2563" max="2563" width="6.140625" style="56" customWidth="1"/>
    <col min="2564" max="2564" width="7.28515625" style="56" customWidth="1"/>
    <col min="2565" max="2565" width="10.85546875" style="56" customWidth="1"/>
    <col min="2566" max="2816" width="9.140625" style="56"/>
    <col min="2817" max="2817" width="5.28515625" style="56" customWidth="1"/>
    <col min="2818" max="2818" width="37.85546875" style="56" customWidth="1"/>
    <col min="2819" max="2819" width="6.140625" style="56" customWidth="1"/>
    <col min="2820" max="2820" width="7.28515625" style="56" customWidth="1"/>
    <col min="2821" max="2821" width="10.85546875" style="56" customWidth="1"/>
    <col min="2822" max="3072" width="9.140625" style="56"/>
    <col min="3073" max="3073" width="5.28515625" style="56" customWidth="1"/>
    <col min="3074" max="3074" width="37.85546875" style="56" customWidth="1"/>
    <col min="3075" max="3075" width="6.140625" style="56" customWidth="1"/>
    <col min="3076" max="3076" width="7.28515625" style="56" customWidth="1"/>
    <col min="3077" max="3077" width="10.85546875" style="56" customWidth="1"/>
    <col min="3078" max="3328" width="9.140625" style="56"/>
    <col min="3329" max="3329" width="5.28515625" style="56" customWidth="1"/>
    <col min="3330" max="3330" width="37.85546875" style="56" customWidth="1"/>
    <col min="3331" max="3331" width="6.140625" style="56" customWidth="1"/>
    <col min="3332" max="3332" width="7.28515625" style="56" customWidth="1"/>
    <col min="3333" max="3333" width="10.85546875" style="56" customWidth="1"/>
    <col min="3334" max="3584" width="9.140625" style="56"/>
    <col min="3585" max="3585" width="5.28515625" style="56" customWidth="1"/>
    <col min="3586" max="3586" width="37.85546875" style="56" customWidth="1"/>
    <col min="3587" max="3587" width="6.140625" style="56" customWidth="1"/>
    <col min="3588" max="3588" width="7.28515625" style="56" customWidth="1"/>
    <col min="3589" max="3589" width="10.85546875" style="56" customWidth="1"/>
    <col min="3590" max="3840" width="9.140625" style="56"/>
    <col min="3841" max="3841" width="5.28515625" style="56" customWidth="1"/>
    <col min="3842" max="3842" width="37.85546875" style="56" customWidth="1"/>
    <col min="3843" max="3843" width="6.140625" style="56" customWidth="1"/>
    <col min="3844" max="3844" width="7.28515625" style="56" customWidth="1"/>
    <col min="3845" max="3845" width="10.85546875" style="56" customWidth="1"/>
    <col min="3846" max="4096" width="9.140625" style="56"/>
    <col min="4097" max="4097" width="5.28515625" style="56" customWidth="1"/>
    <col min="4098" max="4098" width="37.85546875" style="56" customWidth="1"/>
    <col min="4099" max="4099" width="6.140625" style="56" customWidth="1"/>
    <col min="4100" max="4100" width="7.28515625" style="56" customWidth="1"/>
    <col min="4101" max="4101" width="10.85546875" style="56" customWidth="1"/>
    <col min="4102" max="4352" width="9.140625" style="56"/>
    <col min="4353" max="4353" width="5.28515625" style="56" customWidth="1"/>
    <col min="4354" max="4354" width="37.85546875" style="56" customWidth="1"/>
    <col min="4355" max="4355" width="6.140625" style="56" customWidth="1"/>
    <col min="4356" max="4356" width="7.28515625" style="56" customWidth="1"/>
    <col min="4357" max="4357" width="10.85546875" style="56" customWidth="1"/>
    <col min="4358" max="4608" width="9.140625" style="56"/>
    <col min="4609" max="4609" width="5.28515625" style="56" customWidth="1"/>
    <col min="4610" max="4610" width="37.85546875" style="56" customWidth="1"/>
    <col min="4611" max="4611" width="6.140625" style="56" customWidth="1"/>
    <col min="4612" max="4612" width="7.28515625" style="56" customWidth="1"/>
    <col min="4613" max="4613" width="10.85546875" style="56" customWidth="1"/>
    <col min="4614" max="4864" width="9.140625" style="56"/>
    <col min="4865" max="4865" width="5.28515625" style="56" customWidth="1"/>
    <col min="4866" max="4866" width="37.85546875" style="56" customWidth="1"/>
    <col min="4867" max="4867" width="6.140625" style="56" customWidth="1"/>
    <col min="4868" max="4868" width="7.28515625" style="56" customWidth="1"/>
    <col min="4869" max="4869" width="10.85546875" style="56" customWidth="1"/>
    <col min="4870" max="5120" width="9.140625" style="56"/>
    <col min="5121" max="5121" width="5.28515625" style="56" customWidth="1"/>
    <col min="5122" max="5122" width="37.85546875" style="56" customWidth="1"/>
    <col min="5123" max="5123" width="6.140625" style="56" customWidth="1"/>
    <col min="5124" max="5124" width="7.28515625" style="56" customWidth="1"/>
    <col min="5125" max="5125" width="10.85546875" style="56" customWidth="1"/>
    <col min="5126" max="5376" width="9.140625" style="56"/>
    <col min="5377" max="5377" width="5.28515625" style="56" customWidth="1"/>
    <col min="5378" max="5378" width="37.85546875" style="56" customWidth="1"/>
    <col min="5379" max="5379" width="6.140625" style="56" customWidth="1"/>
    <col min="5380" max="5380" width="7.28515625" style="56" customWidth="1"/>
    <col min="5381" max="5381" width="10.85546875" style="56" customWidth="1"/>
    <col min="5382" max="5632" width="9.140625" style="56"/>
    <col min="5633" max="5633" width="5.28515625" style="56" customWidth="1"/>
    <col min="5634" max="5634" width="37.85546875" style="56" customWidth="1"/>
    <col min="5635" max="5635" width="6.140625" style="56" customWidth="1"/>
    <col min="5636" max="5636" width="7.28515625" style="56" customWidth="1"/>
    <col min="5637" max="5637" width="10.85546875" style="56" customWidth="1"/>
    <col min="5638" max="5888" width="9.140625" style="56"/>
    <col min="5889" max="5889" width="5.28515625" style="56" customWidth="1"/>
    <col min="5890" max="5890" width="37.85546875" style="56" customWidth="1"/>
    <col min="5891" max="5891" width="6.140625" style="56" customWidth="1"/>
    <col min="5892" max="5892" width="7.28515625" style="56" customWidth="1"/>
    <col min="5893" max="5893" width="10.85546875" style="56" customWidth="1"/>
    <col min="5894" max="6144" width="9.140625" style="56"/>
    <col min="6145" max="6145" width="5.28515625" style="56" customWidth="1"/>
    <col min="6146" max="6146" width="37.85546875" style="56" customWidth="1"/>
    <col min="6147" max="6147" width="6.140625" style="56" customWidth="1"/>
    <col min="6148" max="6148" width="7.28515625" style="56" customWidth="1"/>
    <col min="6149" max="6149" width="10.85546875" style="56" customWidth="1"/>
    <col min="6150" max="6400" width="9.140625" style="56"/>
    <col min="6401" max="6401" width="5.28515625" style="56" customWidth="1"/>
    <col min="6402" max="6402" width="37.85546875" style="56" customWidth="1"/>
    <col min="6403" max="6403" width="6.140625" style="56" customWidth="1"/>
    <col min="6404" max="6404" width="7.28515625" style="56" customWidth="1"/>
    <col min="6405" max="6405" width="10.85546875" style="56" customWidth="1"/>
    <col min="6406" max="6656" width="9.140625" style="56"/>
    <col min="6657" max="6657" width="5.28515625" style="56" customWidth="1"/>
    <col min="6658" max="6658" width="37.85546875" style="56" customWidth="1"/>
    <col min="6659" max="6659" width="6.140625" style="56" customWidth="1"/>
    <col min="6660" max="6660" width="7.28515625" style="56" customWidth="1"/>
    <col min="6661" max="6661" width="10.85546875" style="56" customWidth="1"/>
    <col min="6662" max="6912" width="9.140625" style="56"/>
    <col min="6913" max="6913" width="5.28515625" style="56" customWidth="1"/>
    <col min="6914" max="6914" width="37.85546875" style="56" customWidth="1"/>
    <col min="6915" max="6915" width="6.140625" style="56" customWidth="1"/>
    <col min="6916" max="6916" width="7.28515625" style="56" customWidth="1"/>
    <col min="6917" max="6917" width="10.85546875" style="56" customWidth="1"/>
    <col min="6918" max="7168" width="9.140625" style="56"/>
    <col min="7169" max="7169" width="5.28515625" style="56" customWidth="1"/>
    <col min="7170" max="7170" width="37.85546875" style="56" customWidth="1"/>
    <col min="7171" max="7171" width="6.140625" style="56" customWidth="1"/>
    <col min="7172" max="7172" width="7.28515625" style="56" customWidth="1"/>
    <col min="7173" max="7173" width="10.85546875" style="56" customWidth="1"/>
    <col min="7174" max="7424" width="9.140625" style="56"/>
    <col min="7425" max="7425" width="5.28515625" style="56" customWidth="1"/>
    <col min="7426" max="7426" width="37.85546875" style="56" customWidth="1"/>
    <col min="7427" max="7427" width="6.140625" style="56" customWidth="1"/>
    <col min="7428" max="7428" width="7.28515625" style="56" customWidth="1"/>
    <col min="7429" max="7429" width="10.85546875" style="56" customWidth="1"/>
    <col min="7430" max="7680" width="9.140625" style="56"/>
    <col min="7681" max="7681" width="5.28515625" style="56" customWidth="1"/>
    <col min="7682" max="7682" width="37.85546875" style="56" customWidth="1"/>
    <col min="7683" max="7683" width="6.140625" style="56" customWidth="1"/>
    <col min="7684" max="7684" width="7.28515625" style="56" customWidth="1"/>
    <col min="7685" max="7685" width="10.85546875" style="56" customWidth="1"/>
    <col min="7686" max="7936" width="9.140625" style="56"/>
    <col min="7937" max="7937" width="5.28515625" style="56" customWidth="1"/>
    <col min="7938" max="7938" width="37.85546875" style="56" customWidth="1"/>
    <col min="7939" max="7939" width="6.140625" style="56" customWidth="1"/>
    <col min="7940" max="7940" width="7.28515625" style="56" customWidth="1"/>
    <col min="7941" max="7941" width="10.85546875" style="56" customWidth="1"/>
    <col min="7942" max="8192" width="9.140625" style="56"/>
    <col min="8193" max="8193" width="5.28515625" style="56" customWidth="1"/>
    <col min="8194" max="8194" width="37.85546875" style="56" customWidth="1"/>
    <col min="8195" max="8195" width="6.140625" style="56" customWidth="1"/>
    <col min="8196" max="8196" width="7.28515625" style="56" customWidth="1"/>
    <col min="8197" max="8197" width="10.85546875" style="56" customWidth="1"/>
    <col min="8198" max="8448" width="9.140625" style="56"/>
    <col min="8449" max="8449" width="5.28515625" style="56" customWidth="1"/>
    <col min="8450" max="8450" width="37.85546875" style="56" customWidth="1"/>
    <col min="8451" max="8451" width="6.140625" style="56" customWidth="1"/>
    <col min="8452" max="8452" width="7.28515625" style="56" customWidth="1"/>
    <col min="8453" max="8453" width="10.85546875" style="56" customWidth="1"/>
    <col min="8454" max="8704" width="9.140625" style="56"/>
    <col min="8705" max="8705" width="5.28515625" style="56" customWidth="1"/>
    <col min="8706" max="8706" width="37.85546875" style="56" customWidth="1"/>
    <col min="8707" max="8707" width="6.140625" style="56" customWidth="1"/>
    <col min="8708" max="8708" width="7.28515625" style="56" customWidth="1"/>
    <col min="8709" max="8709" width="10.85546875" style="56" customWidth="1"/>
    <col min="8710" max="8960" width="9.140625" style="56"/>
    <col min="8961" max="8961" width="5.28515625" style="56" customWidth="1"/>
    <col min="8962" max="8962" width="37.85546875" style="56" customWidth="1"/>
    <col min="8963" max="8963" width="6.140625" style="56" customWidth="1"/>
    <col min="8964" max="8964" width="7.28515625" style="56" customWidth="1"/>
    <col min="8965" max="8965" width="10.85546875" style="56" customWidth="1"/>
    <col min="8966" max="9216" width="9.140625" style="56"/>
    <col min="9217" max="9217" width="5.28515625" style="56" customWidth="1"/>
    <col min="9218" max="9218" width="37.85546875" style="56" customWidth="1"/>
    <col min="9219" max="9219" width="6.140625" style="56" customWidth="1"/>
    <col min="9220" max="9220" width="7.28515625" style="56" customWidth="1"/>
    <col min="9221" max="9221" width="10.85546875" style="56" customWidth="1"/>
    <col min="9222" max="9472" width="9.140625" style="56"/>
    <col min="9473" max="9473" width="5.28515625" style="56" customWidth="1"/>
    <col min="9474" max="9474" width="37.85546875" style="56" customWidth="1"/>
    <col min="9475" max="9475" width="6.140625" style="56" customWidth="1"/>
    <col min="9476" max="9476" width="7.28515625" style="56" customWidth="1"/>
    <col min="9477" max="9477" width="10.85546875" style="56" customWidth="1"/>
    <col min="9478" max="9728" width="9.140625" style="56"/>
    <col min="9729" max="9729" width="5.28515625" style="56" customWidth="1"/>
    <col min="9730" max="9730" width="37.85546875" style="56" customWidth="1"/>
    <col min="9731" max="9731" width="6.140625" style="56" customWidth="1"/>
    <col min="9732" max="9732" width="7.28515625" style="56" customWidth="1"/>
    <col min="9733" max="9733" width="10.85546875" style="56" customWidth="1"/>
    <col min="9734" max="9984" width="9.140625" style="56"/>
    <col min="9985" max="9985" width="5.28515625" style="56" customWidth="1"/>
    <col min="9986" max="9986" width="37.85546875" style="56" customWidth="1"/>
    <col min="9987" max="9987" width="6.140625" style="56" customWidth="1"/>
    <col min="9988" max="9988" width="7.28515625" style="56" customWidth="1"/>
    <col min="9989" max="9989" width="10.85546875" style="56" customWidth="1"/>
    <col min="9990" max="10240" width="9.140625" style="56"/>
    <col min="10241" max="10241" width="5.28515625" style="56" customWidth="1"/>
    <col min="10242" max="10242" width="37.85546875" style="56" customWidth="1"/>
    <col min="10243" max="10243" width="6.140625" style="56" customWidth="1"/>
    <col min="10244" max="10244" width="7.28515625" style="56" customWidth="1"/>
    <col min="10245" max="10245" width="10.85546875" style="56" customWidth="1"/>
    <col min="10246" max="10496" width="9.140625" style="56"/>
    <col min="10497" max="10497" width="5.28515625" style="56" customWidth="1"/>
    <col min="10498" max="10498" width="37.85546875" style="56" customWidth="1"/>
    <col min="10499" max="10499" width="6.140625" style="56" customWidth="1"/>
    <col min="10500" max="10500" width="7.28515625" style="56" customWidth="1"/>
    <col min="10501" max="10501" width="10.85546875" style="56" customWidth="1"/>
    <col min="10502" max="10752" width="9.140625" style="56"/>
    <col min="10753" max="10753" width="5.28515625" style="56" customWidth="1"/>
    <col min="10754" max="10754" width="37.85546875" style="56" customWidth="1"/>
    <col min="10755" max="10755" width="6.140625" style="56" customWidth="1"/>
    <col min="10756" max="10756" width="7.28515625" style="56" customWidth="1"/>
    <col min="10757" max="10757" width="10.85546875" style="56" customWidth="1"/>
    <col min="10758" max="11008" width="9.140625" style="56"/>
    <col min="11009" max="11009" width="5.28515625" style="56" customWidth="1"/>
    <col min="11010" max="11010" width="37.85546875" style="56" customWidth="1"/>
    <col min="11011" max="11011" width="6.140625" style="56" customWidth="1"/>
    <col min="11012" max="11012" width="7.28515625" style="56" customWidth="1"/>
    <col min="11013" max="11013" width="10.85546875" style="56" customWidth="1"/>
    <col min="11014" max="11264" width="9.140625" style="56"/>
    <col min="11265" max="11265" width="5.28515625" style="56" customWidth="1"/>
    <col min="11266" max="11266" width="37.85546875" style="56" customWidth="1"/>
    <col min="11267" max="11267" width="6.140625" style="56" customWidth="1"/>
    <col min="11268" max="11268" width="7.28515625" style="56" customWidth="1"/>
    <col min="11269" max="11269" width="10.85546875" style="56" customWidth="1"/>
    <col min="11270" max="11520" width="9.140625" style="56"/>
    <col min="11521" max="11521" width="5.28515625" style="56" customWidth="1"/>
    <col min="11522" max="11522" width="37.85546875" style="56" customWidth="1"/>
    <col min="11523" max="11523" width="6.140625" style="56" customWidth="1"/>
    <col min="11524" max="11524" width="7.28515625" style="56" customWidth="1"/>
    <col min="11525" max="11525" width="10.85546875" style="56" customWidth="1"/>
    <col min="11526" max="11776" width="9.140625" style="56"/>
    <col min="11777" max="11777" width="5.28515625" style="56" customWidth="1"/>
    <col min="11778" max="11778" width="37.85546875" style="56" customWidth="1"/>
    <col min="11779" max="11779" width="6.140625" style="56" customWidth="1"/>
    <col min="11780" max="11780" width="7.28515625" style="56" customWidth="1"/>
    <col min="11781" max="11781" width="10.85546875" style="56" customWidth="1"/>
    <col min="11782" max="12032" width="9.140625" style="56"/>
    <col min="12033" max="12033" width="5.28515625" style="56" customWidth="1"/>
    <col min="12034" max="12034" width="37.85546875" style="56" customWidth="1"/>
    <col min="12035" max="12035" width="6.140625" style="56" customWidth="1"/>
    <col min="12036" max="12036" width="7.28515625" style="56" customWidth="1"/>
    <col min="12037" max="12037" width="10.85546875" style="56" customWidth="1"/>
    <col min="12038" max="12288" width="9.140625" style="56"/>
    <col min="12289" max="12289" width="5.28515625" style="56" customWidth="1"/>
    <col min="12290" max="12290" width="37.85546875" style="56" customWidth="1"/>
    <col min="12291" max="12291" width="6.140625" style="56" customWidth="1"/>
    <col min="12292" max="12292" width="7.28515625" style="56" customWidth="1"/>
    <col min="12293" max="12293" width="10.85546875" style="56" customWidth="1"/>
    <col min="12294" max="12544" width="9.140625" style="56"/>
    <col min="12545" max="12545" width="5.28515625" style="56" customWidth="1"/>
    <col min="12546" max="12546" width="37.85546875" style="56" customWidth="1"/>
    <col min="12547" max="12547" width="6.140625" style="56" customWidth="1"/>
    <col min="12548" max="12548" width="7.28515625" style="56" customWidth="1"/>
    <col min="12549" max="12549" width="10.85546875" style="56" customWidth="1"/>
    <col min="12550" max="12800" width="9.140625" style="56"/>
    <col min="12801" max="12801" width="5.28515625" style="56" customWidth="1"/>
    <col min="12802" max="12802" width="37.85546875" style="56" customWidth="1"/>
    <col min="12803" max="12803" width="6.140625" style="56" customWidth="1"/>
    <col min="12804" max="12804" width="7.28515625" style="56" customWidth="1"/>
    <col min="12805" max="12805" width="10.85546875" style="56" customWidth="1"/>
    <col min="12806" max="13056" width="9.140625" style="56"/>
    <col min="13057" max="13057" width="5.28515625" style="56" customWidth="1"/>
    <col min="13058" max="13058" width="37.85546875" style="56" customWidth="1"/>
    <col min="13059" max="13059" width="6.140625" style="56" customWidth="1"/>
    <col min="13060" max="13060" width="7.28515625" style="56" customWidth="1"/>
    <col min="13061" max="13061" width="10.85546875" style="56" customWidth="1"/>
    <col min="13062" max="13312" width="9.140625" style="56"/>
    <col min="13313" max="13313" width="5.28515625" style="56" customWidth="1"/>
    <col min="13314" max="13314" width="37.85546875" style="56" customWidth="1"/>
    <col min="13315" max="13315" width="6.140625" style="56" customWidth="1"/>
    <col min="13316" max="13316" width="7.28515625" style="56" customWidth="1"/>
    <col min="13317" max="13317" width="10.85546875" style="56" customWidth="1"/>
    <col min="13318" max="13568" width="9.140625" style="56"/>
    <col min="13569" max="13569" width="5.28515625" style="56" customWidth="1"/>
    <col min="13570" max="13570" width="37.85546875" style="56" customWidth="1"/>
    <col min="13571" max="13571" width="6.140625" style="56" customWidth="1"/>
    <col min="13572" max="13572" width="7.28515625" style="56" customWidth="1"/>
    <col min="13573" max="13573" width="10.85546875" style="56" customWidth="1"/>
    <col min="13574" max="13824" width="9.140625" style="56"/>
    <col min="13825" max="13825" width="5.28515625" style="56" customWidth="1"/>
    <col min="13826" max="13826" width="37.85546875" style="56" customWidth="1"/>
    <col min="13827" max="13827" width="6.140625" style="56" customWidth="1"/>
    <col min="13828" max="13828" width="7.28515625" style="56" customWidth="1"/>
    <col min="13829" max="13829" width="10.85546875" style="56" customWidth="1"/>
    <col min="13830" max="14080" width="9.140625" style="56"/>
    <col min="14081" max="14081" width="5.28515625" style="56" customWidth="1"/>
    <col min="14082" max="14082" width="37.85546875" style="56" customWidth="1"/>
    <col min="14083" max="14083" width="6.140625" style="56" customWidth="1"/>
    <col min="14084" max="14084" width="7.28515625" style="56" customWidth="1"/>
    <col min="14085" max="14085" width="10.85546875" style="56" customWidth="1"/>
    <col min="14086" max="14336" width="9.140625" style="56"/>
    <col min="14337" max="14337" width="5.28515625" style="56" customWidth="1"/>
    <col min="14338" max="14338" width="37.85546875" style="56" customWidth="1"/>
    <col min="14339" max="14339" width="6.140625" style="56" customWidth="1"/>
    <col min="14340" max="14340" width="7.28515625" style="56" customWidth="1"/>
    <col min="14341" max="14341" width="10.85546875" style="56" customWidth="1"/>
    <col min="14342" max="14592" width="9.140625" style="56"/>
    <col min="14593" max="14593" width="5.28515625" style="56" customWidth="1"/>
    <col min="14594" max="14594" width="37.85546875" style="56" customWidth="1"/>
    <col min="14595" max="14595" width="6.140625" style="56" customWidth="1"/>
    <col min="14596" max="14596" width="7.28515625" style="56" customWidth="1"/>
    <col min="14597" max="14597" width="10.85546875" style="56" customWidth="1"/>
    <col min="14598" max="14848" width="9.140625" style="56"/>
    <col min="14849" max="14849" width="5.28515625" style="56" customWidth="1"/>
    <col min="14850" max="14850" width="37.85546875" style="56" customWidth="1"/>
    <col min="14851" max="14851" width="6.140625" style="56" customWidth="1"/>
    <col min="14852" max="14852" width="7.28515625" style="56" customWidth="1"/>
    <col min="14853" max="14853" width="10.85546875" style="56" customWidth="1"/>
    <col min="14854" max="15104" width="9.140625" style="56"/>
    <col min="15105" max="15105" width="5.28515625" style="56" customWidth="1"/>
    <col min="15106" max="15106" width="37.85546875" style="56" customWidth="1"/>
    <col min="15107" max="15107" width="6.140625" style="56" customWidth="1"/>
    <col min="15108" max="15108" width="7.28515625" style="56" customWidth="1"/>
    <col min="15109" max="15109" width="10.85546875" style="56" customWidth="1"/>
    <col min="15110" max="15360" width="9.140625" style="56"/>
    <col min="15361" max="15361" width="5.28515625" style="56" customWidth="1"/>
    <col min="15362" max="15362" width="37.85546875" style="56" customWidth="1"/>
    <col min="15363" max="15363" width="6.140625" style="56" customWidth="1"/>
    <col min="15364" max="15364" width="7.28515625" style="56" customWidth="1"/>
    <col min="15365" max="15365" width="10.85546875" style="56" customWidth="1"/>
    <col min="15366" max="15616" width="9.140625" style="56"/>
    <col min="15617" max="15617" width="5.28515625" style="56" customWidth="1"/>
    <col min="15618" max="15618" width="37.85546875" style="56" customWidth="1"/>
    <col min="15619" max="15619" width="6.140625" style="56" customWidth="1"/>
    <col min="15620" max="15620" width="7.28515625" style="56" customWidth="1"/>
    <col min="15621" max="15621" width="10.85546875" style="56" customWidth="1"/>
    <col min="15622" max="15872" width="9.140625" style="56"/>
    <col min="15873" max="15873" width="5.28515625" style="56" customWidth="1"/>
    <col min="15874" max="15874" width="37.85546875" style="56" customWidth="1"/>
    <col min="15875" max="15875" width="6.140625" style="56" customWidth="1"/>
    <col min="15876" max="15876" width="7.28515625" style="56" customWidth="1"/>
    <col min="15877" max="15877" width="10.85546875" style="56" customWidth="1"/>
    <col min="15878" max="16128" width="9.140625" style="56"/>
    <col min="16129" max="16129" width="5.28515625" style="56" customWidth="1"/>
    <col min="16130" max="16130" width="37.85546875" style="56" customWidth="1"/>
    <col min="16131" max="16131" width="6.140625" style="56" customWidth="1"/>
    <col min="16132" max="16132" width="7.28515625" style="56" customWidth="1"/>
    <col min="16133" max="16133" width="10.85546875" style="56" customWidth="1"/>
    <col min="16134" max="16384" width="9.140625" style="56"/>
  </cols>
  <sheetData>
    <row r="1" spans="1:5" ht="15.75">
      <c r="B1" s="561" t="s">
        <v>589</v>
      </c>
      <c r="C1" s="561"/>
      <c r="D1" s="561"/>
    </row>
    <row r="2" spans="1:5" ht="11.25" customHeight="1">
      <c r="B2" s="352"/>
      <c r="C2" s="352"/>
      <c r="D2" s="352"/>
    </row>
    <row r="3" spans="1:5" ht="14.25" customHeight="1">
      <c r="B3" s="424" t="s">
        <v>468</v>
      </c>
    </row>
    <row r="4" spans="1:5" s="78" customFormat="1" ht="28.5" customHeight="1">
      <c r="A4" s="756" t="s">
        <v>2</v>
      </c>
      <c r="B4" s="757"/>
      <c r="C4" s="349">
        <v>2015</v>
      </c>
      <c r="D4" s="425">
        <v>2016</v>
      </c>
      <c r="E4" s="426" t="s">
        <v>68</v>
      </c>
    </row>
    <row r="5" spans="1:5" s="78" customFormat="1" ht="16.5" customHeight="1">
      <c r="A5" s="568" t="s">
        <v>590</v>
      </c>
      <c r="B5" s="568"/>
      <c r="C5" s="228">
        <v>29327</v>
      </c>
      <c r="D5" s="228">
        <v>29652</v>
      </c>
      <c r="E5" s="229">
        <f>D5/C5*100</f>
        <v>101.10819381457361</v>
      </c>
    </row>
    <row r="6" spans="1:5" s="78" customFormat="1" ht="15" customHeight="1">
      <c r="A6" s="754" t="s">
        <v>591</v>
      </c>
      <c r="B6" s="754"/>
      <c r="C6" s="82">
        <f>SUM(C7:C21)-C15</f>
        <v>134</v>
      </c>
      <c r="D6" s="82">
        <f>SUM(D7:D21)-D15</f>
        <v>114</v>
      </c>
      <c r="E6" s="154">
        <f>D6/C6*100</f>
        <v>85.074626865671647</v>
      </c>
    </row>
    <row r="7" spans="1:5" s="78" customFormat="1" ht="15" customHeight="1">
      <c r="A7" s="758" t="s">
        <v>592</v>
      </c>
      <c r="B7" s="427" t="s">
        <v>593</v>
      </c>
      <c r="C7" s="82">
        <v>0</v>
      </c>
      <c r="D7" s="82">
        <v>2</v>
      </c>
      <c r="E7" s="154">
        <v>0</v>
      </c>
    </row>
    <row r="8" spans="1:5" s="78" customFormat="1" ht="15" customHeight="1">
      <c r="A8" s="758"/>
      <c r="B8" s="427" t="s">
        <v>594</v>
      </c>
      <c r="C8" s="82">
        <v>0</v>
      </c>
      <c r="D8" s="82">
        <v>0</v>
      </c>
      <c r="E8" s="154">
        <v>0</v>
      </c>
    </row>
    <row r="9" spans="1:5" s="78" customFormat="1" ht="15" customHeight="1">
      <c r="A9" s="758"/>
      <c r="B9" s="427" t="s">
        <v>302</v>
      </c>
      <c r="C9" s="82">
        <v>6</v>
      </c>
      <c r="D9" s="82">
        <v>2</v>
      </c>
      <c r="E9" s="154">
        <f>D9/C9*100</f>
        <v>33.333333333333329</v>
      </c>
    </row>
    <row r="10" spans="1:5" s="78" customFormat="1" ht="15" customHeight="1">
      <c r="A10" s="758"/>
      <c r="B10" s="427" t="s">
        <v>595</v>
      </c>
      <c r="C10" s="82">
        <v>0</v>
      </c>
      <c r="D10" s="82">
        <v>0</v>
      </c>
      <c r="E10" s="154">
        <v>0</v>
      </c>
    </row>
    <row r="11" spans="1:5" s="78" customFormat="1" ht="15" customHeight="1">
      <c r="A11" s="758"/>
      <c r="B11" s="427" t="s">
        <v>596</v>
      </c>
      <c r="C11" s="82">
        <v>1</v>
      </c>
      <c r="D11" s="82">
        <v>1</v>
      </c>
      <c r="E11" s="154">
        <v>0</v>
      </c>
    </row>
    <row r="12" spans="1:5" s="78" customFormat="1" ht="15" customHeight="1">
      <c r="A12" s="758"/>
      <c r="B12" s="427" t="s">
        <v>597</v>
      </c>
      <c r="C12" s="82">
        <v>7</v>
      </c>
      <c r="D12" s="82">
        <v>3</v>
      </c>
      <c r="E12" s="154">
        <f>D12/C12*100</f>
        <v>42.857142857142854</v>
      </c>
    </row>
    <row r="13" spans="1:5" s="78" customFormat="1" ht="15" customHeight="1">
      <c r="A13" s="758"/>
      <c r="B13" s="428" t="s">
        <v>598</v>
      </c>
      <c r="C13" s="82">
        <v>38</v>
      </c>
      <c r="D13" s="82">
        <v>46</v>
      </c>
      <c r="E13" s="154">
        <f t="shared" ref="E13:E34" si="0">D13/C13*100</f>
        <v>121.05263157894737</v>
      </c>
    </row>
    <row r="14" spans="1:5" s="78" customFormat="1" ht="15" customHeight="1">
      <c r="A14" s="758"/>
      <c r="B14" s="428" t="s">
        <v>599</v>
      </c>
      <c r="C14" s="82">
        <v>46</v>
      </c>
      <c r="D14" s="82">
        <v>35</v>
      </c>
      <c r="E14" s="154">
        <f t="shared" si="0"/>
        <v>76.08695652173914</v>
      </c>
    </row>
    <row r="15" spans="1:5" s="78" customFormat="1" ht="15" customHeight="1">
      <c r="A15" s="758"/>
      <c r="B15" s="428" t="s">
        <v>600</v>
      </c>
      <c r="C15" s="82">
        <v>20</v>
      </c>
      <c r="D15" s="82">
        <v>7</v>
      </c>
      <c r="E15" s="154">
        <f t="shared" si="0"/>
        <v>35</v>
      </c>
    </row>
    <row r="16" spans="1:5" s="78" customFormat="1" ht="26.25" customHeight="1">
      <c r="A16" s="758"/>
      <c r="B16" s="351" t="s">
        <v>601</v>
      </c>
      <c r="C16" s="82">
        <v>16</v>
      </c>
      <c r="D16" s="82">
        <v>10</v>
      </c>
      <c r="E16" s="154">
        <f t="shared" si="0"/>
        <v>62.5</v>
      </c>
    </row>
    <row r="17" spans="1:5" s="78" customFormat="1" ht="15" customHeight="1">
      <c r="A17" s="758"/>
      <c r="B17" s="427" t="s">
        <v>602</v>
      </c>
      <c r="C17" s="82">
        <v>0</v>
      </c>
      <c r="D17" s="82">
        <v>0</v>
      </c>
      <c r="E17" s="154">
        <v>0</v>
      </c>
    </row>
    <row r="18" spans="1:5" s="78" customFormat="1" ht="15" customHeight="1">
      <c r="A18" s="758"/>
      <c r="B18" s="427" t="s">
        <v>603</v>
      </c>
      <c r="C18" s="82">
        <v>6</v>
      </c>
      <c r="D18" s="82">
        <v>5</v>
      </c>
      <c r="E18" s="154">
        <f t="shared" si="0"/>
        <v>83.333333333333343</v>
      </c>
    </row>
    <row r="19" spans="1:5" s="78" customFormat="1" ht="15" customHeight="1">
      <c r="A19" s="758"/>
      <c r="B19" s="427" t="s">
        <v>604</v>
      </c>
      <c r="C19" s="82">
        <v>0</v>
      </c>
      <c r="D19" s="82">
        <v>0</v>
      </c>
      <c r="E19" s="154">
        <v>0</v>
      </c>
    </row>
    <row r="20" spans="1:5" s="78" customFormat="1" ht="15" customHeight="1">
      <c r="A20" s="758"/>
      <c r="B20" s="427" t="s">
        <v>605</v>
      </c>
      <c r="C20" s="82">
        <v>0</v>
      </c>
      <c r="D20" s="82">
        <v>0</v>
      </c>
      <c r="E20" s="154">
        <v>0</v>
      </c>
    </row>
    <row r="21" spans="1:5" s="78" customFormat="1" ht="15" customHeight="1">
      <c r="A21" s="758"/>
      <c r="B21" s="427" t="s">
        <v>317</v>
      </c>
      <c r="C21" s="82">
        <v>14</v>
      </c>
      <c r="D21" s="82">
        <v>10</v>
      </c>
      <c r="E21" s="154">
        <f t="shared" si="0"/>
        <v>71.428571428571431</v>
      </c>
    </row>
    <row r="22" spans="1:5" s="78" customFormat="1" ht="15" customHeight="1">
      <c r="A22" s="758" t="s">
        <v>606</v>
      </c>
      <c r="B22" s="427" t="s">
        <v>607</v>
      </c>
      <c r="C22" s="82">
        <v>39</v>
      </c>
      <c r="D22" s="82">
        <v>35</v>
      </c>
      <c r="E22" s="154">
        <f t="shared" si="0"/>
        <v>89.743589743589752</v>
      </c>
    </row>
    <row r="23" spans="1:5" s="78" customFormat="1" ht="15" customHeight="1">
      <c r="A23" s="758"/>
      <c r="B23" s="427" t="s">
        <v>608</v>
      </c>
      <c r="C23" s="82">
        <v>12</v>
      </c>
      <c r="D23" s="82">
        <v>5</v>
      </c>
      <c r="E23" s="154">
        <f t="shared" si="0"/>
        <v>41.666666666666671</v>
      </c>
    </row>
    <row r="24" spans="1:5" s="78" customFormat="1" ht="15" customHeight="1">
      <c r="A24" s="758"/>
      <c r="B24" s="427" t="s">
        <v>609</v>
      </c>
      <c r="C24" s="82">
        <v>1</v>
      </c>
      <c r="D24" s="82">
        <v>3</v>
      </c>
      <c r="E24" s="154">
        <f t="shared" si="0"/>
        <v>300</v>
      </c>
    </row>
    <row r="25" spans="1:5" s="78" customFormat="1" ht="15" customHeight="1">
      <c r="A25" s="758"/>
      <c r="B25" s="427" t="s">
        <v>610</v>
      </c>
      <c r="C25" s="83">
        <v>38</v>
      </c>
      <c r="D25" s="83">
        <v>21</v>
      </c>
      <c r="E25" s="154">
        <f t="shared" si="0"/>
        <v>55.26315789473685</v>
      </c>
    </row>
    <row r="26" spans="1:5" s="78" customFormat="1" ht="18" customHeight="1">
      <c r="A26" s="758"/>
      <c r="B26" s="427" t="s">
        <v>611</v>
      </c>
      <c r="C26" s="82">
        <v>6</v>
      </c>
      <c r="D26" s="82">
        <v>4</v>
      </c>
      <c r="E26" s="154">
        <f t="shared" si="0"/>
        <v>66.666666666666657</v>
      </c>
    </row>
    <row r="27" spans="1:5" s="78" customFormat="1" ht="15" customHeight="1">
      <c r="A27" s="571" t="s">
        <v>612</v>
      </c>
      <c r="B27" s="427" t="s">
        <v>613</v>
      </c>
      <c r="C27" s="82">
        <v>73</v>
      </c>
      <c r="D27" s="82">
        <v>63</v>
      </c>
      <c r="E27" s="154">
        <f t="shared" si="0"/>
        <v>86.301369863013704</v>
      </c>
    </row>
    <row r="28" spans="1:5" s="78" customFormat="1" ht="15" customHeight="1">
      <c r="A28" s="571"/>
      <c r="B28" s="427" t="s">
        <v>614</v>
      </c>
      <c r="C28" s="82">
        <v>58</v>
      </c>
      <c r="D28" s="82">
        <v>47</v>
      </c>
      <c r="E28" s="154">
        <f t="shared" si="0"/>
        <v>81.034482758620683</v>
      </c>
    </row>
    <row r="29" spans="1:5" s="78" customFormat="1" ht="15" customHeight="1">
      <c r="A29" s="571"/>
      <c r="B29" s="427" t="s">
        <v>615</v>
      </c>
      <c r="C29" s="82">
        <v>3</v>
      </c>
      <c r="D29" s="82">
        <v>2</v>
      </c>
      <c r="E29" s="154">
        <f t="shared" si="0"/>
        <v>66.666666666666657</v>
      </c>
    </row>
    <row r="30" spans="1:5" s="78" customFormat="1" ht="15" customHeight="1">
      <c r="A30" s="571"/>
      <c r="B30" s="427" t="s">
        <v>616</v>
      </c>
      <c r="C30" s="83">
        <v>0</v>
      </c>
      <c r="D30" s="82">
        <v>2</v>
      </c>
      <c r="E30" s="154" t="s">
        <v>617</v>
      </c>
    </row>
    <row r="31" spans="1:5" s="78" customFormat="1" ht="15" customHeight="1">
      <c r="A31" s="759" t="s">
        <v>618</v>
      </c>
      <c r="B31" s="759"/>
      <c r="C31" s="83">
        <v>112</v>
      </c>
      <c r="D31" s="82">
        <v>108</v>
      </c>
      <c r="E31" s="154">
        <f>D31/C31*100</f>
        <v>96.428571428571431</v>
      </c>
    </row>
    <row r="32" spans="1:5" s="78" customFormat="1" ht="15" customHeight="1">
      <c r="A32" s="754" t="s">
        <v>619</v>
      </c>
      <c r="B32" s="754"/>
      <c r="C32" s="151">
        <v>348.2</v>
      </c>
      <c r="D32" s="154">
        <v>420.4</v>
      </c>
      <c r="E32" s="154">
        <f>D32/C32*100</f>
        <v>120.73520964962665</v>
      </c>
    </row>
    <row r="33" spans="1:5" s="78" customFormat="1" ht="15" customHeight="1">
      <c r="A33" s="754" t="s">
        <v>620</v>
      </c>
      <c r="B33" s="754"/>
      <c r="C33" s="151">
        <v>223.5</v>
      </c>
      <c r="D33" s="154">
        <v>303.7</v>
      </c>
      <c r="E33" s="154">
        <f t="shared" si="0"/>
        <v>135.88366890380311</v>
      </c>
    </row>
    <row r="34" spans="1:5" s="78" customFormat="1" ht="15" customHeight="1">
      <c r="A34" s="754" t="s">
        <v>621</v>
      </c>
      <c r="B34" s="754"/>
      <c r="C34" s="151">
        <v>47.2</v>
      </c>
      <c r="D34" s="151">
        <v>65.599999999999994</v>
      </c>
      <c r="E34" s="154">
        <f t="shared" si="0"/>
        <v>138.9830508474576</v>
      </c>
    </row>
    <row r="35" spans="1:5" s="78" customFormat="1" ht="25.5" customHeight="1">
      <c r="A35" s="755" t="s">
        <v>622</v>
      </c>
      <c r="B35" s="755"/>
      <c r="C35" s="429">
        <f>C6/C5*10000</f>
        <v>45.69168343165002</v>
      </c>
      <c r="D35" s="429">
        <f>D6/D5*10000</f>
        <v>38.445973290165924</v>
      </c>
      <c r="E35" s="241">
        <f>D35/C35*100</f>
        <v>84.142168558260892</v>
      </c>
    </row>
    <row r="36" spans="1:5" s="78" customFormat="1" ht="18" customHeight="1">
      <c r="A36" s="427"/>
      <c r="B36" s="427"/>
      <c r="C36" s="154"/>
      <c r="D36" s="154"/>
      <c r="E36" s="284"/>
    </row>
    <row r="41" spans="1:5" ht="14.25" customHeight="1"/>
    <row r="43" spans="1:5" ht="77.25" customHeight="1"/>
  </sheetData>
  <mergeCells count="12">
    <mergeCell ref="A33:B33"/>
    <mergeCell ref="A34:B34"/>
    <mergeCell ref="A35:B35"/>
    <mergeCell ref="B1:D1"/>
    <mergeCell ref="A4:B4"/>
    <mergeCell ref="A5:B5"/>
    <mergeCell ref="A6:B6"/>
    <mergeCell ref="A7:A21"/>
    <mergeCell ref="A22:A26"/>
    <mergeCell ref="A27:A30"/>
    <mergeCell ref="A31:B31"/>
    <mergeCell ref="A32:B3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30:V53"/>
  <sheetViews>
    <sheetView topLeftCell="A31" workbookViewId="0">
      <selection activeCell="T39" sqref="T39"/>
    </sheetView>
  </sheetViews>
  <sheetFormatPr defaultRowHeight="12.75"/>
  <cols>
    <col min="1" max="1" width="13.28515625" style="215" customWidth="1"/>
    <col min="2" max="2" width="6.7109375" style="216" customWidth="1"/>
    <col min="3" max="3" width="7.28515625" style="216" customWidth="1"/>
    <col min="4" max="4" width="4.42578125" style="217" customWidth="1"/>
    <col min="5" max="5" width="4.28515625" style="216" customWidth="1"/>
    <col min="6" max="6" width="8.42578125" style="218" customWidth="1"/>
    <col min="7" max="12" width="3.7109375" style="216" customWidth="1"/>
    <col min="13" max="13" width="6.5703125" style="216" customWidth="1"/>
    <col min="14" max="14" width="4.140625" style="216" customWidth="1"/>
    <col min="15" max="15" width="3.7109375" style="217" customWidth="1"/>
    <col min="16" max="16" width="4.7109375" style="216" customWidth="1"/>
    <col min="17" max="20" width="3.7109375" style="216" customWidth="1"/>
    <col min="21" max="256" width="9.140625" style="215"/>
    <col min="257" max="257" width="13.28515625" style="215" customWidth="1"/>
    <col min="258" max="258" width="6.7109375" style="215" customWidth="1"/>
    <col min="259" max="259" width="7.28515625" style="215" customWidth="1"/>
    <col min="260" max="260" width="4.42578125" style="215" customWidth="1"/>
    <col min="261" max="261" width="4.28515625" style="215" customWidth="1"/>
    <col min="262" max="262" width="8.42578125" style="215" customWidth="1"/>
    <col min="263" max="269" width="3.7109375" style="215" customWidth="1"/>
    <col min="270" max="270" width="4.140625" style="215" customWidth="1"/>
    <col min="271" max="271" width="3.7109375" style="215" customWidth="1"/>
    <col min="272" max="272" width="4.7109375" style="215" customWidth="1"/>
    <col min="273" max="276" width="3.7109375" style="215" customWidth="1"/>
    <col min="277" max="512" width="9.140625" style="215"/>
    <col min="513" max="513" width="13.28515625" style="215" customWidth="1"/>
    <col min="514" max="514" width="6.7109375" style="215" customWidth="1"/>
    <col min="515" max="515" width="7.28515625" style="215" customWidth="1"/>
    <col min="516" max="516" width="4.42578125" style="215" customWidth="1"/>
    <col min="517" max="517" width="4.28515625" style="215" customWidth="1"/>
    <col min="518" max="518" width="8.42578125" style="215" customWidth="1"/>
    <col min="519" max="525" width="3.7109375" style="215" customWidth="1"/>
    <col min="526" max="526" width="4.140625" style="215" customWidth="1"/>
    <col min="527" max="527" width="3.7109375" style="215" customWidth="1"/>
    <col min="528" max="528" width="4.7109375" style="215" customWidth="1"/>
    <col min="529" max="532" width="3.7109375" style="215" customWidth="1"/>
    <col min="533" max="768" width="9.140625" style="215"/>
    <col min="769" max="769" width="13.28515625" style="215" customWidth="1"/>
    <col min="770" max="770" width="6.7109375" style="215" customWidth="1"/>
    <col min="771" max="771" width="7.28515625" style="215" customWidth="1"/>
    <col min="772" max="772" width="4.42578125" style="215" customWidth="1"/>
    <col min="773" max="773" width="4.28515625" style="215" customWidth="1"/>
    <col min="774" max="774" width="8.42578125" style="215" customWidth="1"/>
    <col min="775" max="781" width="3.7109375" style="215" customWidth="1"/>
    <col min="782" max="782" width="4.140625" style="215" customWidth="1"/>
    <col min="783" max="783" width="3.7109375" style="215" customWidth="1"/>
    <col min="784" max="784" width="4.7109375" style="215" customWidth="1"/>
    <col min="785" max="788" width="3.7109375" style="215" customWidth="1"/>
    <col min="789" max="1024" width="9.140625" style="215"/>
    <col min="1025" max="1025" width="13.28515625" style="215" customWidth="1"/>
    <col min="1026" max="1026" width="6.7109375" style="215" customWidth="1"/>
    <col min="1027" max="1027" width="7.28515625" style="215" customWidth="1"/>
    <col min="1028" max="1028" width="4.42578125" style="215" customWidth="1"/>
    <col min="1029" max="1029" width="4.28515625" style="215" customWidth="1"/>
    <col min="1030" max="1030" width="8.42578125" style="215" customWidth="1"/>
    <col min="1031" max="1037" width="3.7109375" style="215" customWidth="1"/>
    <col min="1038" max="1038" width="4.140625" style="215" customWidth="1"/>
    <col min="1039" max="1039" width="3.7109375" style="215" customWidth="1"/>
    <col min="1040" max="1040" width="4.7109375" style="215" customWidth="1"/>
    <col min="1041" max="1044" width="3.7109375" style="215" customWidth="1"/>
    <col min="1045" max="1280" width="9.140625" style="215"/>
    <col min="1281" max="1281" width="13.28515625" style="215" customWidth="1"/>
    <col min="1282" max="1282" width="6.7109375" style="215" customWidth="1"/>
    <col min="1283" max="1283" width="7.28515625" style="215" customWidth="1"/>
    <col min="1284" max="1284" width="4.42578125" style="215" customWidth="1"/>
    <col min="1285" max="1285" width="4.28515625" style="215" customWidth="1"/>
    <col min="1286" max="1286" width="8.42578125" style="215" customWidth="1"/>
    <col min="1287" max="1293" width="3.7109375" style="215" customWidth="1"/>
    <col min="1294" max="1294" width="4.140625" style="215" customWidth="1"/>
    <col min="1295" max="1295" width="3.7109375" style="215" customWidth="1"/>
    <col min="1296" max="1296" width="4.7109375" style="215" customWidth="1"/>
    <col min="1297" max="1300" width="3.7109375" style="215" customWidth="1"/>
    <col min="1301" max="1536" width="9.140625" style="215"/>
    <col min="1537" max="1537" width="13.28515625" style="215" customWidth="1"/>
    <col min="1538" max="1538" width="6.7109375" style="215" customWidth="1"/>
    <col min="1539" max="1539" width="7.28515625" style="215" customWidth="1"/>
    <col min="1540" max="1540" width="4.42578125" style="215" customWidth="1"/>
    <col min="1541" max="1541" width="4.28515625" style="215" customWidth="1"/>
    <col min="1542" max="1542" width="8.42578125" style="215" customWidth="1"/>
    <col min="1543" max="1549" width="3.7109375" style="215" customWidth="1"/>
    <col min="1550" max="1550" width="4.140625" style="215" customWidth="1"/>
    <col min="1551" max="1551" width="3.7109375" style="215" customWidth="1"/>
    <col min="1552" max="1552" width="4.7109375" style="215" customWidth="1"/>
    <col min="1553" max="1556" width="3.7109375" style="215" customWidth="1"/>
    <col min="1557" max="1792" width="9.140625" style="215"/>
    <col min="1793" max="1793" width="13.28515625" style="215" customWidth="1"/>
    <col min="1794" max="1794" width="6.7109375" style="215" customWidth="1"/>
    <col min="1795" max="1795" width="7.28515625" style="215" customWidth="1"/>
    <col min="1796" max="1796" width="4.42578125" style="215" customWidth="1"/>
    <col min="1797" max="1797" width="4.28515625" style="215" customWidth="1"/>
    <col min="1798" max="1798" width="8.42578125" style="215" customWidth="1"/>
    <col min="1799" max="1805" width="3.7109375" style="215" customWidth="1"/>
    <col min="1806" max="1806" width="4.140625" style="215" customWidth="1"/>
    <col min="1807" max="1807" width="3.7109375" style="215" customWidth="1"/>
    <col min="1808" max="1808" width="4.7109375" style="215" customWidth="1"/>
    <col min="1809" max="1812" width="3.7109375" style="215" customWidth="1"/>
    <col min="1813" max="2048" width="9.140625" style="215"/>
    <col min="2049" max="2049" width="13.28515625" style="215" customWidth="1"/>
    <col min="2050" max="2050" width="6.7109375" style="215" customWidth="1"/>
    <col min="2051" max="2051" width="7.28515625" style="215" customWidth="1"/>
    <col min="2052" max="2052" width="4.42578125" style="215" customWidth="1"/>
    <col min="2053" max="2053" width="4.28515625" style="215" customWidth="1"/>
    <col min="2054" max="2054" width="8.42578125" style="215" customWidth="1"/>
    <col min="2055" max="2061" width="3.7109375" style="215" customWidth="1"/>
    <col min="2062" max="2062" width="4.140625" style="215" customWidth="1"/>
    <col min="2063" max="2063" width="3.7109375" style="215" customWidth="1"/>
    <col min="2064" max="2064" width="4.7109375" style="215" customWidth="1"/>
    <col min="2065" max="2068" width="3.7109375" style="215" customWidth="1"/>
    <col min="2069" max="2304" width="9.140625" style="215"/>
    <col min="2305" max="2305" width="13.28515625" style="215" customWidth="1"/>
    <col min="2306" max="2306" width="6.7109375" style="215" customWidth="1"/>
    <col min="2307" max="2307" width="7.28515625" style="215" customWidth="1"/>
    <col min="2308" max="2308" width="4.42578125" style="215" customWidth="1"/>
    <col min="2309" max="2309" width="4.28515625" style="215" customWidth="1"/>
    <col min="2310" max="2310" width="8.42578125" style="215" customWidth="1"/>
    <col min="2311" max="2317" width="3.7109375" style="215" customWidth="1"/>
    <col min="2318" max="2318" width="4.140625" style="215" customWidth="1"/>
    <col min="2319" max="2319" width="3.7109375" style="215" customWidth="1"/>
    <col min="2320" max="2320" width="4.7109375" style="215" customWidth="1"/>
    <col min="2321" max="2324" width="3.7109375" style="215" customWidth="1"/>
    <col min="2325" max="2560" width="9.140625" style="215"/>
    <col min="2561" max="2561" width="13.28515625" style="215" customWidth="1"/>
    <col min="2562" max="2562" width="6.7109375" style="215" customWidth="1"/>
    <col min="2563" max="2563" width="7.28515625" style="215" customWidth="1"/>
    <col min="2564" max="2564" width="4.42578125" style="215" customWidth="1"/>
    <col min="2565" max="2565" width="4.28515625" style="215" customWidth="1"/>
    <col min="2566" max="2566" width="8.42578125" style="215" customWidth="1"/>
    <col min="2567" max="2573" width="3.7109375" style="215" customWidth="1"/>
    <col min="2574" max="2574" width="4.140625" style="215" customWidth="1"/>
    <col min="2575" max="2575" width="3.7109375" style="215" customWidth="1"/>
    <col min="2576" max="2576" width="4.7109375" style="215" customWidth="1"/>
    <col min="2577" max="2580" width="3.7109375" style="215" customWidth="1"/>
    <col min="2581" max="2816" width="9.140625" style="215"/>
    <col min="2817" max="2817" width="13.28515625" style="215" customWidth="1"/>
    <col min="2818" max="2818" width="6.7109375" style="215" customWidth="1"/>
    <col min="2819" max="2819" width="7.28515625" style="215" customWidth="1"/>
    <col min="2820" max="2820" width="4.42578125" style="215" customWidth="1"/>
    <col min="2821" max="2821" width="4.28515625" style="215" customWidth="1"/>
    <col min="2822" max="2822" width="8.42578125" style="215" customWidth="1"/>
    <col min="2823" max="2829" width="3.7109375" style="215" customWidth="1"/>
    <col min="2830" max="2830" width="4.140625" style="215" customWidth="1"/>
    <col min="2831" max="2831" width="3.7109375" style="215" customWidth="1"/>
    <col min="2832" max="2832" width="4.7109375" style="215" customWidth="1"/>
    <col min="2833" max="2836" width="3.7109375" style="215" customWidth="1"/>
    <col min="2837" max="3072" width="9.140625" style="215"/>
    <col min="3073" max="3073" width="13.28515625" style="215" customWidth="1"/>
    <col min="3074" max="3074" width="6.7109375" style="215" customWidth="1"/>
    <col min="3075" max="3075" width="7.28515625" style="215" customWidth="1"/>
    <col min="3076" max="3076" width="4.42578125" style="215" customWidth="1"/>
    <col min="3077" max="3077" width="4.28515625" style="215" customWidth="1"/>
    <col min="3078" max="3078" width="8.42578125" style="215" customWidth="1"/>
    <col min="3079" max="3085" width="3.7109375" style="215" customWidth="1"/>
    <col min="3086" max="3086" width="4.140625" style="215" customWidth="1"/>
    <col min="3087" max="3087" width="3.7109375" style="215" customWidth="1"/>
    <col min="3088" max="3088" width="4.7109375" style="215" customWidth="1"/>
    <col min="3089" max="3092" width="3.7109375" style="215" customWidth="1"/>
    <col min="3093" max="3328" width="9.140625" style="215"/>
    <col min="3329" max="3329" width="13.28515625" style="215" customWidth="1"/>
    <col min="3330" max="3330" width="6.7109375" style="215" customWidth="1"/>
    <col min="3331" max="3331" width="7.28515625" style="215" customWidth="1"/>
    <col min="3332" max="3332" width="4.42578125" style="215" customWidth="1"/>
    <col min="3333" max="3333" width="4.28515625" style="215" customWidth="1"/>
    <col min="3334" max="3334" width="8.42578125" style="215" customWidth="1"/>
    <col min="3335" max="3341" width="3.7109375" style="215" customWidth="1"/>
    <col min="3342" max="3342" width="4.140625" style="215" customWidth="1"/>
    <col min="3343" max="3343" width="3.7109375" style="215" customWidth="1"/>
    <col min="3344" max="3344" width="4.7109375" style="215" customWidth="1"/>
    <col min="3345" max="3348" width="3.7109375" style="215" customWidth="1"/>
    <col min="3349" max="3584" width="9.140625" style="215"/>
    <col min="3585" max="3585" width="13.28515625" style="215" customWidth="1"/>
    <col min="3586" max="3586" width="6.7109375" style="215" customWidth="1"/>
    <col min="3587" max="3587" width="7.28515625" style="215" customWidth="1"/>
    <col min="3588" max="3588" width="4.42578125" style="215" customWidth="1"/>
    <col min="3589" max="3589" width="4.28515625" style="215" customWidth="1"/>
    <col min="3590" max="3590" width="8.42578125" style="215" customWidth="1"/>
    <col min="3591" max="3597" width="3.7109375" style="215" customWidth="1"/>
    <col min="3598" max="3598" width="4.140625" style="215" customWidth="1"/>
    <col min="3599" max="3599" width="3.7109375" style="215" customWidth="1"/>
    <col min="3600" max="3600" width="4.7109375" style="215" customWidth="1"/>
    <col min="3601" max="3604" width="3.7109375" style="215" customWidth="1"/>
    <col min="3605" max="3840" width="9.140625" style="215"/>
    <col min="3841" max="3841" width="13.28515625" style="215" customWidth="1"/>
    <col min="3842" max="3842" width="6.7109375" style="215" customWidth="1"/>
    <col min="3843" max="3843" width="7.28515625" style="215" customWidth="1"/>
    <col min="3844" max="3844" width="4.42578125" style="215" customWidth="1"/>
    <col min="3845" max="3845" width="4.28515625" style="215" customWidth="1"/>
    <col min="3846" max="3846" width="8.42578125" style="215" customWidth="1"/>
    <col min="3847" max="3853" width="3.7109375" style="215" customWidth="1"/>
    <col min="3854" max="3854" width="4.140625" style="215" customWidth="1"/>
    <col min="3855" max="3855" width="3.7109375" style="215" customWidth="1"/>
    <col min="3856" max="3856" width="4.7109375" style="215" customWidth="1"/>
    <col min="3857" max="3860" width="3.7109375" style="215" customWidth="1"/>
    <col min="3861" max="4096" width="9.140625" style="215"/>
    <col min="4097" max="4097" width="13.28515625" style="215" customWidth="1"/>
    <col min="4098" max="4098" width="6.7109375" style="215" customWidth="1"/>
    <col min="4099" max="4099" width="7.28515625" style="215" customWidth="1"/>
    <col min="4100" max="4100" width="4.42578125" style="215" customWidth="1"/>
    <col min="4101" max="4101" width="4.28515625" style="215" customWidth="1"/>
    <col min="4102" max="4102" width="8.42578125" style="215" customWidth="1"/>
    <col min="4103" max="4109" width="3.7109375" style="215" customWidth="1"/>
    <col min="4110" max="4110" width="4.140625" style="215" customWidth="1"/>
    <col min="4111" max="4111" width="3.7109375" style="215" customWidth="1"/>
    <col min="4112" max="4112" width="4.7109375" style="215" customWidth="1"/>
    <col min="4113" max="4116" width="3.7109375" style="215" customWidth="1"/>
    <col min="4117" max="4352" width="9.140625" style="215"/>
    <col min="4353" max="4353" width="13.28515625" style="215" customWidth="1"/>
    <col min="4354" max="4354" width="6.7109375" style="215" customWidth="1"/>
    <col min="4355" max="4355" width="7.28515625" style="215" customWidth="1"/>
    <col min="4356" max="4356" width="4.42578125" style="215" customWidth="1"/>
    <col min="4357" max="4357" width="4.28515625" style="215" customWidth="1"/>
    <col min="4358" max="4358" width="8.42578125" style="215" customWidth="1"/>
    <col min="4359" max="4365" width="3.7109375" style="215" customWidth="1"/>
    <col min="4366" max="4366" width="4.140625" style="215" customWidth="1"/>
    <col min="4367" max="4367" width="3.7109375" style="215" customWidth="1"/>
    <col min="4368" max="4368" width="4.7109375" style="215" customWidth="1"/>
    <col min="4369" max="4372" width="3.7109375" style="215" customWidth="1"/>
    <col min="4373" max="4608" width="9.140625" style="215"/>
    <col min="4609" max="4609" width="13.28515625" style="215" customWidth="1"/>
    <col min="4610" max="4610" width="6.7109375" style="215" customWidth="1"/>
    <col min="4611" max="4611" width="7.28515625" style="215" customWidth="1"/>
    <col min="4612" max="4612" width="4.42578125" style="215" customWidth="1"/>
    <col min="4613" max="4613" width="4.28515625" style="215" customWidth="1"/>
    <col min="4614" max="4614" width="8.42578125" style="215" customWidth="1"/>
    <col min="4615" max="4621" width="3.7109375" style="215" customWidth="1"/>
    <col min="4622" max="4622" width="4.140625" style="215" customWidth="1"/>
    <col min="4623" max="4623" width="3.7109375" style="215" customWidth="1"/>
    <col min="4624" max="4624" width="4.7109375" style="215" customWidth="1"/>
    <col min="4625" max="4628" width="3.7109375" style="215" customWidth="1"/>
    <col min="4629" max="4864" width="9.140625" style="215"/>
    <col min="4865" max="4865" width="13.28515625" style="215" customWidth="1"/>
    <col min="4866" max="4866" width="6.7109375" style="215" customWidth="1"/>
    <col min="4867" max="4867" width="7.28515625" style="215" customWidth="1"/>
    <col min="4868" max="4868" width="4.42578125" style="215" customWidth="1"/>
    <col min="4869" max="4869" width="4.28515625" style="215" customWidth="1"/>
    <col min="4870" max="4870" width="8.42578125" style="215" customWidth="1"/>
    <col min="4871" max="4877" width="3.7109375" style="215" customWidth="1"/>
    <col min="4878" max="4878" width="4.140625" style="215" customWidth="1"/>
    <col min="4879" max="4879" width="3.7109375" style="215" customWidth="1"/>
    <col min="4880" max="4880" width="4.7109375" style="215" customWidth="1"/>
    <col min="4881" max="4884" width="3.7109375" style="215" customWidth="1"/>
    <col min="4885" max="5120" width="9.140625" style="215"/>
    <col min="5121" max="5121" width="13.28515625" style="215" customWidth="1"/>
    <col min="5122" max="5122" width="6.7109375" style="215" customWidth="1"/>
    <col min="5123" max="5123" width="7.28515625" style="215" customWidth="1"/>
    <col min="5124" max="5124" width="4.42578125" style="215" customWidth="1"/>
    <col min="5125" max="5125" width="4.28515625" style="215" customWidth="1"/>
    <col min="5126" max="5126" width="8.42578125" style="215" customWidth="1"/>
    <col min="5127" max="5133" width="3.7109375" style="215" customWidth="1"/>
    <col min="5134" max="5134" width="4.140625" style="215" customWidth="1"/>
    <col min="5135" max="5135" width="3.7109375" style="215" customWidth="1"/>
    <col min="5136" max="5136" width="4.7109375" style="215" customWidth="1"/>
    <col min="5137" max="5140" width="3.7109375" style="215" customWidth="1"/>
    <col min="5141" max="5376" width="9.140625" style="215"/>
    <col min="5377" max="5377" width="13.28515625" style="215" customWidth="1"/>
    <col min="5378" max="5378" width="6.7109375" style="215" customWidth="1"/>
    <col min="5379" max="5379" width="7.28515625" style="215" customWidth="1"/>
    <col min="5380" max="5380" width="4.42578125" style="215" customWidth="1"/>
    <col min="5381" max="5381" width="4.28515625" style="215" customWidth="1"/>
    <col min="5382" max="5382" width="8.42578125" style="215" customWidth="1"/>
    <col min="5383" max="5389" width="3.7109375" style="215" customWidth="1"/>
    <col min="5390" max="5390" width="4.140625" style="215" customWidth="1"/>
    <col min="5391" max="5391" width="3.7109375" style="215" customWidth="1"/>
    <col min="5392" max="5392" width="4.7109375" style="215" customWidth="1"/>
    <col min="5393" max="5396" width="3.7109375" style="215" customWidth="1"/>
    <col min="5397" max="5632" width="9.140625" style="215"/>
    <col min="5633" max="5633" width="13.28515625" style="215" customWidth="1"/>
    <col min="5634" max="5634" width="6.7109375" style="215" customWidth="1"/>
    <col min="5635" max="5635" width="7.28515625" style="215" customWidth="1"/>
    <col min="5636" max="5636" width="4.42578125" style="215" customWidth="1"/>
    <col min="5637" max="5637" width="4.28515625" style="215" customWidth="1"/>
    <col min="5638" max="5638" width="8.42578125" style="215" customWidth="1"/>
    <col min="5639" max="5645" width="3.7109375" style="215" customWidth="1"/>
    <col min="5646" max="5646" width="4.140625" style="215" customWidth="1"/>
    <col min="5647" max="5647" width="3.7109375" style="215" customWidth="1"/>
    <col min="5648" max="5648" width="4.7109375" style="215" customWidth="1"/>
    <col min="5649" max="5652" width="3.7109375" style="215" customWidth="1"/>
    <col min="5653" max="5888" width="9.140625" style="215"/>
    <col min="5889" max="5889" width="13.28515625" style="215" customWidth="1"/>
    <col min="5890" max="5890" width="6.7109375" style="215" customWidth="1"/>
    <col min="5891" max="5891" width="7.28515625" style="215" customWidth="1"/>
    <col min="5892" max="5892" width="4.42578125" style="215" customWidth="1"/>
    <col min="5893" max="5893" width="4.28515625" style="215" customWidth="1"/>
    <col min="5894" max="5894" width="8.42578125" style="215" customWidth="1"/>
    <col min="5895" max="5901" width="3.7109375" style="215" customWidth="1"/>
    <col min="5902" max="5902" width="4.140625" style="215" customWidth="1"/>
    <col min="5903" max="5903" width="3.7109375" style="215" customWidth="1"/>
    <col min="5904" max="5904" width="4.7109375" style="215" customWidth="1"/>
    <col min="5905" max="5908" width="3.7109375" style="215" customWidth="1"/>
    <col min="5909" max="6144" width="9.140625" style="215"/>
    <col min="6145" max="6145" width="13.28515625" style="215" customWidth="1"/>
    <col min="6146" max="6146" width="6.7109375" style="215" customWidth="1"/>
    <col min="6147" max="6147" width="7.28515625" style="215" customWidth="1"/>
    <col min="6148" max="6148" width="4.42578125" style="215" customWidth="1"/>
    <col min="6149" max="6149" width="4.28515625" style="215" customWidth="1"/>
    <col min="6150" max="6150" width="8.42578125" style="215" customWidth="1"/>
    <col min="6151" max="6157" width="3.7109375" style="215" customWidth="1"/>
    <col min="6158" max="6158" width="4.140625" style="215" customWidth="1"/>
    <col min="6159" max="6159" width="3.7109375" style="215" customWidth="1"/>
    <col min="6160" max="6160" width="4.7109375" style="215" customWidth="1"/>
    <col min="6161" max="6164" width="3.7109375" style="215" customWidth="1"/>
    <col min="6165" max="6400" width="9.140625" style="215"/>
    <col min="6401" max="6401" width="13.28515625" style="215" customWidth="1"/>
    <col min="6402" max="6402" width="6.7109375" style="215" customWidth="1"/>
    <col min="6403" max="6403" width="7.28515625" style="215" customWidth="1"/>
    <col min="6404" max="6404" width="4.42578125" style="215" customWidth="1"/>
    <col min="6405" max="6405" width="4.28515625" style="215" customWidth="1"/>
    <col min="6406" max="6406" width="8.42578125" style="215" customWidth="1"/>
    <col min="6407" max="6413" width="3.7109375" style="215" customWidth="1"/>
    <col min="6414" max="6414" width="4.140625" style="215" customWidth="1"/>
    <col min="6415" max="6415" width="3.7109375" style="215" customWidth="1"/>
    <col min="6416" max="6416" width="4.7109375" style="215" customWidth="1"/>
    <col min="6417" max="6420" width="3.7109375" style="215" customWidth="1"/>
    <col min="6421" max="6656" width="9.140625" style="215"/>
    <col min="6657" max="6657" width="13.28515625" style="215" customWidth="1"/>
    <col min="6658" max="6658" width="6.7109375" style="215" customWidth="1"/>
    <col min="6659" max="6659" width="7.28515625" style="215" customWidth="1"/>
    <col min="6660" max="6660" width="4.42578125" style="215" customWidth="1"/>
    <col min="6661" max="6661" width="4.28515625" style="215" customWidth="1"/>
    <col min="6662" max="6662" width="8.42578125" style="215" customWidth="1"/>
    <col min="6663" max="6669" width="3.7109375" style="215" customWidth="1"/>
    <col min="6670" max="6670" width="4.140625" style="215" customWidth="1"/>
    <col min="6671" max="6671" width="3.7109375" style="215" customWidth="1"/>
    <col min="6672" max="6672" width="4.7109375" style="215" customWidth="1"/>
    <col min="6673" max="6676" width="3.7109375" style="215" customWidth="1"/>
    <col min="6677" max="6912" width="9.140625" style="215"/>
    <col min="6913" max="6913" width="13.28515625" style="215" customWidth="1"/>
    <col min="6914" max="6914" width="6.7109375" style="215" customWidth="1"/>
    <col min="6915" max="6915" width="7.28515625" style="215" customWidth="1"/>
    <col min="6916" max="6916" width="4.42578125" style="215" customWidth="1"/>
    <col min="6917" max="6917" width="4.28515625" style="215" customWidth="1"/>
    <col min="6918" max="6918" width="8.42578125" style="215" customWidth="1"/>
    <col min="6919" max="6925" width="3.7109375" style="215" customWidth="1"/>
    <col min="6926" max="6926" width="4.140625" style="215" customWidth="1"/>
    <col min="6927" max="6927" width="3.7109375" style="215" customWidth="1"/>
    <col min="6928" max="6928" width="4.7109375" style="215" customWidth="1"/>
    <col min="6929" max="6932" width="3.7109375" style="215" customWidth="1"/>
    <col min="6933" max="7168" width="9.140625" style="215"/>
    <col min="7169" max="7169" width="13.28515625" style="215" customWidth="1"/>
    <col min="7170" max="7170" width="6.7109375" style="215" customWidth="1"/>
    <col min="7171" max="7171" width="7.28515625" style="215" customWidth="1"/>
    <col min="7172" max="7172" width="4.42578125" style="215" customWidth="1"/>
    <col min="7173" max="7173" width="4.28515625" style="215" customWidth="1"/>
    <col min="7174" max="7174" width="8.42578125" style="215" customWidth="1"/>
    <col min="7175" max="7181" width="3.7109375" style="215" customWidth="1"/>
    <col min="7182" max="7182" width="4.140625" style="215" customWidth="1"/>
    <col min="7183" max="7183" width="3.7109375" style="215" customWidth="1"/>
    <col min="7184" max="7184" width="4.7109375" style="215" customWidth="1"/>
    <col min="7185" max="7188" width="3.7109375" style="215" customWidth="1"/>
    <col min="7189" max="7424" width="9.140625" style="215"/>
    <col min="7425" max="7425" width="13.28515625" style="215" customWidth="1"/>
    <col min="7426" max="7426" width="6.7109375" style="215" customWidth="1"/>
    <col min="7427" max="7427" width="7.28515625" style="215" customWidth="1"/>
    <col min="7428" max="7428" width="4.42578125" style="215" customWidth="1"/>
    <col min="7429" max="7429" width="4.28515625" style="215" customWidth="1"/>
    <col min="7430" max="7430" width="8.42578125" style="215" customWidth="1"/>
    <col min="7431" max="7437" width="3.7109375" style="215" customWidth="1"/>
    <col min="7438" max="7438" width="4.140625" style="215" customWidth="1"/>
    <col min="7439" max="7439" width="3.7109375" style="215" customWidth="1"/>
    <col min="7440" max="7440" width="4.7109375" style="215" customWidth="1"/>
    <col min="7441" max="7444" width="3.7109375" style="215" customWidth="1"/>
    <col min="7445" max="7680" width="9.140625" style="215"/>
    <col min="7681" max="7681" width="13.28515625" style="215" customWidth="1"/>
    <col min="7682" max="7682" width="6.7109375" style="215" customWidth="1"/>
    <col min="7683" max="7683" width="7.28515625" style="215" customWidth="1"/>
    <col min="7684" max="7684" width="4.42578125" style="215" customWidth="1"/>
    <col min="7685" max="7685" width="4.28515625" style="215" customWidth="1"/>
    <col min="7686" max="7686" width="8.42578125" style="215" customWidth="1"/>
    <col min="7687" max="7693" width="3.7109375" style="215" customWidth="1"/>
    <col min="7694" max="7694" width="4.140625" style="215" customWidth="1"/>
    <col min="7695" max="7695" width="3.7109375" style="215" customWidth="1"/>
    <col min="7696" max="7696" width="4.7109375" style="215" customWidth="1"/>
    <col min="7697" max="7700" width="3.7109375" style="215" customWidth="1"/>
    <col min="7701" max="7936" width="9.140625" style="215"/>
    <col min="7937" max="7937" width="13.28515625" style="215" customWidth="1"/>
    <col min="7938" max="7938" width="6.7109375" style="215" customWidth="1"/>
    <col min="7939" max="7939" width="7.28515625" style="215" customWidth="1"/>
    <col min="7940" max="7940" width="4.42578125" style="215" customWidth="1"/>
    <col min="7941" max="7941" width="4.28515625" style="215" customWidth="1"/>
    <col min="7942" max="7942" width="8.42578125" style="215" customWidth="1"/>
    <col min="7943" max="7949" width="3.7109375" style="215" customWidth="1"/>
    <col min="7950" max="7950" width="4.140625" style="215" customWidth="1"/>
    <col min="7951" max="7951" width="3.7109375" style="215" customWidth="1"/>
    <col min="7952" max="7952" width="4.7109375" style="215" customWidth="1"/>
    <col min="7953" max="7956" width="3.7109375" style="215" customWidth="1"/>
    <col min="7957" max="8192" width="9.140625" style="215"/>
    <col min="8193" max="8193" width="13.28515625" style="215" customWidth="1"/>
    <col min="8194" max="8194" width="6.7109375" style="215" customWidth="1"/>
    <col min="8195" max="8195" width="7.28515625" style="215" customWidth="1"/>
    <col min="8196" max="8196" width="4.42578125" style="215" customWidth="1"/>
    <col min="8197" max="8197" width="4.28515625" style="215" customWidth="1"/>
    <col min="8198" max="8198" width="8.42578125" style="215" customWidth="1"/>
    <col min="8199" max="8205" width="3.7109375" style="215" customWidth="1"/>
    <col min="8206" max="8206" width="4.140625" style="215" customWidth="1"/>
    <col min="8207" max="8207" width="3.7109375" style="215" customWidth="1"/>
    <col min="8208" max="8208" width="4.7109375" style="215" customWidth="1"/>
    <col min="8209" max="8212" width="3.7109375" style="215" customWidth="1"/>
    <col min="8213" max="8448" width="9.140625" style="215"/>
    <col min="8449" max="8449" width="13.28515625" style="215" customWidth="1"/>
    <col min="8450" max="8450" width="6.7109375" style="215" customWidth="1"/>
    <col min="8451" max="8451" width="7.28515625" style="215" customWidth="1"/>
    <col min="8452" max="8452" width="4.42578125" style="215" customWidth="1"/>
    <col min="8453" max="8453" width="4.28515625" style="215" customWidth="1"/>
    <col min="8454" max="8454" width="8.42578125" style="215" customWidth="1"/>
    <col min="8455" max="8461" width="3.7109375" style="215" customWidth="1"/>
    <col min="8462" max="8462" width="4.140625" style="215" customWidth="1"/>
    <col min="8463" max="8463" width="3.7109375" style="215" customWidth="1"/>
    <col min="8464" max="8464" width="4.7109375" style="215" customWidth="1"/>
    <col min="8465" max="8468" width="3.7109375" style="215" customWidth="1"/>
    <col min="8469" max="8704" width="9.140625" style="215"/>
    <col min="8705" max="8705" width="13.28515625" style="215" customWidth="1"/>
    <col min="8706" max="8706" width="6.7109375" style="215" customWidth="1"/>
    <col min="8707" max="8707" width="7.28515625" style="215" customWidth="1"/>
    <col min="8708" max="8708" width="4.42578125" style="215" customWidth="1"/>
    <col min="8709" max="8709" width="4.28515625" style="215" customWidth="1"/>
    <col min="8710" max="8710" width="8.42578125" style="215" customWidth="1"/>
    <col min="8711" max="8717" width="3.7109375" style="215" customWidth="1"/>
    <col min="8718" max="8718" width="4.140625" style="215" customWidth="1"/>
    <col min="8719" max="8719" width="3.7109375" style="215" customWidth="1"/>
    <col min="8720" max="8720" width="4.7109375" style="215" customWidth="1"/>
    <col min="8721" max="8724" width="3.7109375" style="215" customWidth="1"/>
    <col min="8725" max="8960" width="9.140625" style="215"/>
    <col min="8961" max="8961" width="13.28515625" style="215" customWidth="1"/>
    <col min="8962" max="8962" width="6.7109375" style="215" customWidth="1"/>
    <col min="8963" max="8963" width="7.28515625" style="215" customWidth="1"/>
    <col min="8964" max="8964" width="4.42578125" style="215" customWidth="1"/>
    <col min="8965" max="8965" width="4.28515625" style="215" customWidth="1"/>
    <col min="8966" max="8966" width="8.42578125" style="215" customWidth="1"/>
    <col min="8967" max="8973" width="3.7109375" style="215" customWidth="1"/>
    <col min="8974" max="8974" width="4.140625" style="215" customWidth="1"/>
    <col min="8975" max="8975" width="3.7109375" style="215" customWidth="1"/>
    <col min="8976" max="8976" width="4.7109375" style="215" customWidth="1"/>
    <col min="8977" max="8980" width="3.7109375" style="215" customWidth="1"/>
    <col min="8981" max="9216" width="9.140625" style="215"/>
    <col min="9217" max="9217" width="13.28515625" style="215" customWidth="1"/>
    <col min="9218" max="9218" width="6.7109375" style="215" customWidth="1"/>
    <col min="9219" max="9219" width="7.28515625" style="215" customWidth="1"/>
    <col min="9220" max="9220" width="4.42578125" style="215" customWidth="1"/>
    <col min="9221" max="9221" width="4.28515625" style="215" customWidth="1"/>
    <col min="9222" max="9222" width="8.42578125" style="215" customWidth="1"/>
    <col min="9223" max="9229" width="3.7109375" style="215" customWidth="1"/>
    <col min="9230" max="9230" width="4.140625" style="215" customWidth="1"/>
    <col min="9231" max="9231" width="3.7109375" style="215" customWidth="1"/>
    <col min="9232" max="9232" width="4.7109375" style="215" customWidth="1"/>
    <col min="9233" max="9236" width="3.7109375" style="215" customWidth="1"/>
    <col min="9237" max="9472" width="9.140625" style="215"/>
    <col min="9473" max="9473" width="13.28515625" style="215" customWidth="1"/>
    <col min="9474" max="9474" width="6.7109375" style="215" customWidth="1"/>
    <col min="9475" max="9475" width="7.28515625" style="215" customWidth="1"/>
    <col min="9476" max="9476" width="4.42578125" style="215" customWidth="1"/>
    <col min="9477" max="9477" width="4.28515625" style="215" customWidth="1"/>
    <col min="9478" max="9478" width="8.42578125" style="215" customWidth="1"/>
    <col min="9479" max="9485" width="3.7109375" style="215" customWidth="1"/>
    <col min="9486" max="9486" width="4.140625" style="215" customWidth="1"/>
    <col min="9487" max="9487" width="3.7109375" style="215" customWidth="1"/>
    <col min="9488" max="9488" width="4.7109375" style="215" customWidth="1"/>
    <col min="9489" max="9492" width="3.7109375" style="215" customWidth="1"/>
    <col min="9493" max="9728" width="9.140625" style="215"/>
    <col min="9729" max="9729" width="13.28515625" style="215" customWidth="1"/>
    <col min="9730" max="9730" width="6.7109375" style="215" customWidth="1"/>
    <col min="9731" max="9731" width="7.28515625" style="215" customWidth="1"/>
    <col min="9732" max="9732" width="4.42578125" style="215" customWidth="1"/>
    <col min="9733" max="9733" width="4.28515625" style="215" customWidth="1"/>
    <col min="9734" max="9734" width="8.42578125" style="215" customWidth="1"/>
    <col min="9735" max="9741" width="3.7109375" style="215" customWidth="1"/>
    <col min="9742" max="9742" width="4.140625" style="215" customWidth="1"/>
    <col min="9743" max="9743" width="3.7109375" style="215" customWidth="1"/>
    <col min="9744" max="9744" width="4.7109375" style="215" customWidth="1"/>
    <col min="9745" max="9748" width="3.7109375" style="215" customWidth="1"/>
    <col min="9749" max="9984" width="9.140625" style="215"/>
    <col min="9985" max="9985" width="13.28515625" style="215" customWidth="1"/>
    <col min="9986" max="9986" width="6.7109375" style="215" customWidth="1"/>
    <col min="9987" max="9987" width="7.28515625" style="215" customWidth="1"/>
    <col min="9988" max="9988" width="4.42578125" style="215" customWidth="1"/>
    <col min="9989" max="9989" width="4.28515625" style="215" customWidth="1"/>
    <col min="9990" max="9990" width="8.42578125" style="215" customWidth="1"/>
    <col min="9991" max="9997" width="3.7109375" style="215" customWidth="1"/>
    <col min="9998" max="9998" width="4.140625" style="215" customWidth="1"/>
    <col min="9999" max="9999" width="3.7109375" style="215" customWidth="1"/>
    <col min="10000" max="10000" width="4.7109375" style="215" customWidth="1"/>
    <col min="10001" max="10004" width="3.7109375" style="215" customWidth="1"/>
    <col min="10005" max="10240" width="9.140625" style="215"/>
    <col min="10241" max="10241" width="13.28515625" style="215" customWidth="1"/>
    <col min="10242" max="10242" width="6.7109375" style="215" customWidth="1"/>
    <col min="10243" max="10243" width="7.28515625" style="215" customWidth="1"/>
    <col min="10244" max="10244" width="4.42578125" style="215" customWidth="1"/>
    <col min="10245" max="10245" width="4.28515625" style="215" customWidth="1"/>
    <col min="10246" max="10246" width="8.42578125" style="215" customWidth="1"/>
    <col min="10247" max="10253" width="3.7109375" style="215" customWidth="1"/>
    <col min="10254" max="10254" width="4.140625" style="215" customWidth="1"/>
    <col min="10255" max="10255" width="3.7109375" style="215" customWidth="1"/>
    <col min="10256" max="10256" width="4.7109375" style="215" customWidth="1"/>
    <col min="10257" max="10260" width="3.7109375" style="215" customWidth="1"/>
    <col min="10261" max="10496" width="9.140625" style="215"/>
    <col min="10497" max="10497" width="13.28515625" style="215" customWidth="1"/>
    <col min="10498" max="10498" width="6.7109375" style="215" customWidth="1"/>
    <col min="10499" max="10499" width="7.28515625" style="215" customWidth="1"/>
    <col min="10500" max="10500" width="4.42578125" style="215" customWidth="1"/>
    <col min="10501" max="10501" width="4.28515625" style="215" customWidth="1"/>
    <col min="10502" max="10502" width="8.42578125" style="215" customWidth="1"/>
    <col min="10503" max="10509" width="3.7109375" style="215" customWidth="1"/>
    <col min="10510" max="10510" width="4.140625" style="215" customWidth="1"/>
    <col min="10511" max="10511" width="3.7109375" style="215" customWidth="1"/>
    <col min="10512" max="10512" width="4.7109375" style="215" customWidth="1"/>
    <col min="10513" max="10516" width="3.7109375" style="215" customWidth="1"/>
    <col min="10517" max="10752" width="9.140625" style="215"/>
    <col min="10753" max="10753" width="13.28515625" style="215" customWidth="1"/>
    <col min="10754" max="10754" width="6.7109375" style="215" customWidth="1"/>
    <col min="10755" max="10755" width="7.28515625" style="215" customWidth="1"/>
    <col min="10756" max="10756" width="4.42578125" style="215" customWidth="1"/>
    <col min="10757" max="10757" width="4.28515625" style="215" customWidth="1"/>
    <col min="10758" max="10758" width="8.42578125" style="215" customWidth="1"/>
    <col min="10759" max="10765" width="3.7109375" style="215" customWidth="1"/>
    <col min="10766" max="10766" width="4.140625" style="215" customWidth="1"/>
    <col min="10767" max="10767" width="3.7109375" style="215" customWidth="1"/>
    <col min="10768" max="10768" width="4.7109375" style="215" customWidth="1"/>
    <col min="10769" max="10772" width="3.7109375" style="215" customWidth="1"/>
    <col min="10773" max="11008" width="9.140625" style="215"/>
    <col min="11009" max="11009" width="13.28515625" style="215" customWidth="1"/>
    <col min="11010" max="11010" width="6.7109375" style="215" customWidth="1"/>
    <col min="11011" max="11011" width="7.28515625" style="215" customWidth="1"/>
    <col min="11012" max="11012" width="4.42578125" style="215" customWidth="1"/>
    <col min="11013" max="11013" width="4.28515625" style="215" customWidth="1"/>
    <col min="11014" max="11014" width="8.42578125" style="215" customWidth="1"/>
    <col min="11015" max="11021" width="3.7109375" style="215" customWidth="1"/>
    <col min="11022" max="11022" width="4.140625" style="215" customWidth="1"/>
    <col min="11023" max="11023" width="3.7109375" style="215" customWidth="1"/>
    <col min="11024" max="11024" width="4.7109375" style="215" customWidth="1"/>
    <col min="11025" max="11028" width="3.7109375" style="215" customWidth="1"/>
    <col min="11029" max="11264" width="9.140625" style="215"/>
    <col min="11265" max="11265" width="13.28515625" style="215" customWidth="1"/>
    <col min="11266" max="11266" width="6.7109375" style="215" customWidth="1"/>
    <col min="11267" max="11267" width="7.28515625" style="215" customWidth="1"/>
    <col min="11268" max="11268" width="4.42578125" style="215" customWidth="1"/>
    <col min="11269" max="11269" width="4.28515625" style="215" customWidth="1"/>
    <col min="11270" max="11270" width="8.42578125" style="215" customWidth="1"/>
    <col min="11271" max="11277" width="3.7109375" style="215" customWidth="1"/>
    <col min="11278" max="11278" width="4.140625" style="215" customWidth="1"/>
    <col min="11279" max="11279" width="3.7109375" style="215" customWidth="1"/>
    <col min="11280" max="11280" width="4.7109375" style="215" customWidth="1"/>
    <col min="11281" max="11284" width="3.7109375" style="215" customWidth="1"/>
    <col min="11285" max="11520" width="9.140625" style="215"/>
    <col min="11521" max="11521" width="13.28515625" style="215" customWidth="1"/>
    <col min="11522" max="11522" width="6.7109375" style="215" customWidth="1"/>
    <col min="11523" max="11523" width="7.28515625" style="215" customWidth="1"/>
    <col min="11524" max="11524" width="4.42578125" style="215" customWidth="1"/>
    <col min="11525" max="11525" width="4.28515625" style="215" customWidth="1"/>
    <col min="11526" max="11526" width="8.42578125" style="215" customWidth="1"/>
    <col min="11527" max="11533" width="3.7109375" style="215" customWidth="1"/>
    <col min="11534" max="11534" width="4.140625" style="215" customWidth="1"/>
    <col min="11535" max="11535" width="3.7109375" style="215" customWidth="1"/>
    <col min="11536" max="11536" width="4.7109375" style="215" customWidth="1"/>
    <col min="11537" max="11540" width="3.7109375" style="215" customWidth="1"/>
    <col min="11541" max="11776" width="9.140625" style="215"/>
    <col min="11777" max="11777" width="13.28515625" style="215" customWidth="1"/>
    <col min="11778" max="11778" width="6.7109375" style="215" customWidth="1"/>
    <col min="11779" max="11779" width="7.28515625" style="215" customWidth="1"/>
    <col min="11780" max="11780" width="4.42578125" style="215" customWidth="1"/>
    <col min="11781" max="11781" width="4.28515625" style="215" customWidth="1"/>
    <col min="11782" max="11782" width="8.42578125" style="215" customWidth="1"/>
    <col min="11783" max="11789" width="3.7109375" style="215" customWidth="1"/>
    <col min="11790" max="11790" width="4.140625" style="215" customWidth="1"/>
    <col min="11791" max="11791" width="3.7109375" style="215" customWidth="1"/>
    <col min="11792" max="11792" width="4.7109375" style="215" customWidth="1"/>
    <col min="11793" max="11796" width="3.7109375" style="215" customWidth="1"/>
    <col min="11797" max="12032" width="9.140625" style="215"/>
    <col min="12033" max="12033" width="13.28515625" style="215" customWidth="1"/>
    <col min="12034" max="12034" width="6.7109375" style="215" customWidth="1"/>
    <col min="12035" max="12035" width="7.28515625" style="215" customWidth="1"/>
    <col min="12036" max="12036" width="4.42578125" style="215" customWidth="1"/>
    <col min="12037" max="12037" width="4.28515625" style="215" customWidth="1"/>
    <col min="12038" max="12038" width="8.42578125" style="215" customWidth="1"/>
    <col min="12039" max="12045" width="3.7109375" style="215" customWidth="1"/>
    <col min="12046" max="12046" width="4.140625" style="215" customWidth="1"/>
    <col min="12047" max="12047" width="3.7109375" style="215" customWidth="1"/>
    <col min="12048" max="12048" width="4.7109375" style="215" customWidth="1"/>
    <col min="12049" max="12052" width="3.7109375" style="215" customWidth="1"/>
    <col min="12053" max="12288" width="9.140625" style="215"/>
    <col min="12289" max="12289" width="13.28515625" style="215" customWidth="1"/>
    <col min="12290" max="12290" width="6.7109375" style="215" customWidth="1"/>
    <col min="12291" max="12291" width="7.28515625" style="215" customWidth="1"/>
    <col min="12292" max="12292" width="4.42578125" style="215" customWidth="1"/>
    <col min="12293" max="12293" width="4.28515625" style="215" customWidth="1"/>
    <col min="12294" max="12294" width="8.42578125" style="215" customWidth="1"/>
    <col min="12295" max="12301" width="3.7109375" style="215" customWidth="1"/>
    <col min="12302" max="12302" width="4.140625" style="215" customWidth="1"/>
    <col min="12303" max="12303" width="3.7109375" style="215" customWidth="1"/>
    <col min="12304" max="12304" width="4.7109375" style="215" customWidth="1"/>
    <col min="12305" max="12308" width="3.7109375" style="215" customWidth="1"/>
    <col min="12309" max="12544" width="9.140625" style="215"/>
    <col min="12545" max="12545" width="13.28515625" style="215" customWidth="1"/>
    <col min="12546" max="12546" width="6.7109375" style="215" customWidth="1"/>
    <col min="12547" max="12547" width="7.28515625" style="215" customWidth="1"/>
    <col min="12548" max="12548" width="4.42578125" style="215" customWidth="1"/>
    <col min="12549" max="12549" width="4.28515625" style="215" customWidth="1"/>
    <col min="12550" max="12550" width="8.42578125" style="215" customWidth="1"/>
    <col min="12551" max="12557" width="3.7109375" style="215" customWidth="1"/>
    <col min="12558" max="12558" width="4.140625" style="215" customWidth="1"/>
    <col min="12559" max="12559" width="3.7109375" style="215" customWidth="1"/>
    <col min="12560" max="12560" width="4.7109375" style="215" customWidth="1"/>
    <col min="12561" max="12564" width="3.7109375" style="215" customWidth="1"/>
    <col min="12565" max="12800" width="9.140625" style="215"/>
    <col min="12801" max="12801" width="13.28515625" style="215" customWidth="1"/>
    <col min="12802" max="12802" width="6.7109375" style="215" customWidth="1"/>
    <col min="12803" max="12803" width="7.28515625" style="215" customWidth="1"/>
    <col min="12804" max="12804" width="4.42578125" style="215" customWidth="1"/>
    <col min="12805" max="12805" width="4.28515625" style="215" customWidth="1"/>
    <col min="12806" max="12806" width="8.42578125" style="215" customWidth="1"/>
    <col min="12807" max="12813" width="3.7109375" style="215" customWidth="1"/>
    <col min="12814" max="12814" width="4.140625" style="215" customWidth="1"/>
    <col min="12815" max="12815" width="3.7109375" style="215" customWidth="1"/>
    <col min="12816" max="12816" width="4.7109375" style="215" customWidth="1"/>
    <col min="12817" max="12820" width="3.7109375" style="215" customWidth="1"/>
    <col min="12821" max="13056" width="9.140625" style="215"/>
    <col min="13057" max="13057" width="13.28515625" style="215" customWidth="1"/>
    <col min="13058" max="13058" width="6.7109375" style="215" customWidth="1"/>
    <col min="13059" max="13059" width="7.28515625" style="215" customWidth="1"/>
    <col min="13060" max="13060" width="4.42578125" style="215" customWidth="1"/>
    <col min="13061" max="13061" width="4.28515625" style="215" customWidth="1"/>
    <col min="13062" max="13062" width="8.42578125" style="215" customWidth="1"/>
    <col min="13063" max="13069" width="3.7109375" style="215" customWidth="1"/>
    <col min="13070" max="13070" width="4.140625" style="215" customWidth="1"/>
    <col min="13071" max="13071" width="3.7109375" style="215" customWidth="1"/>
    <col min="13072" max="13072" width="4.7109375" style="215" customWidth="1"/>
    <col min="13073" max="13076" width="3.7109375" style="215" customWidth="1"/>
    <col min="13077" max="13312" width="9.140625" style="215"/>
    <col min="13313" max="13313" width="13.28515625" style="215" customWidth="1"/>
    <col min="13314" max="13314" width="6.7109375" style="215" customWidth="1"/>
    <col min="13315" max="13315" width="7.28515625" style="215" customWidth="1"/>
    <col min="13316" max="13316" width="4.42578125" style="215" customWidth="1"/>
    <col min="13317" max="13317" width="4.28515625" style="215" customWidth="1"/>
    <col min="13318" max="13318" width="8.42578125" style="215" customWidth="1"/>
    <col min="13319" max="13325" width="3.7109375" style="215" customWidth="1"/>
    <col min="13326" max="13326" width="4.140625" style="215" customWidth="1"/>
    <col min="13327" max="13327" width="3.7109375" style="215" customWidth="1"/>
    <col min="13328" max="13328" width="4.7109375" style="215" customWidth="1"/>
    <col min="13329" max="13332" width="3.7109375" style="215" customWidth="1"/>
    <col min="13333" max="13568" width="9.140625" style="215"/>
    <col min="13569" max="13569" width="13.28515625" style="215" customWidth="1"/>
    <col min="13570" max="13570" width="6.7109375" style="215" customWidth="1"/>
    <col min="13571" max="13571" width="7.28515625" style="215" customWidth="1"/>
    <col min="13572" max="13572" width="4.42578125" style="215" customWidth="1"/>
    <col min="13573" max="13573" width="4.28515625" style="215" customWidth="1"/>
    <col min="13574" max="13574" width="8.42578125" style="215" customWidth="1"/>
    <col min="13575" max="13581" width="3.7109375" style="215" customWidth="1"/>
    <col min="13582" max="13582" width="4.140625" style="215" customWidth="1"/>
    <col min="13583" max="13583" width="3.7109375" style="215" customWidth="1"/>
    <col min="13584" max="13584" width="4.7109375" style="215" customWidth="1"/>
    <col min="13585" max="13588" width="3.7109375" style="215" customWidth="1"/>
    <col min="13589" max="13824" width="9.140625" style="215"/>
    <col min="13825" max="13825" width="13.28515625" style="215" customWidth="1"/>
    <col min="13826" max="13826" width="6.7109375" style="215" customWidth="1"/>
    <col min="13827" max="13827" width="7.28515625" style="215" customWidth="1"/>
    <col min="13828" max="13828" width="4.42578125" style="215" customWidth="1"/>
    <col min="13829" max="13829" width="4.28515625" style="215" customWidth="1"/>
    <col min="13830" max="13830" width="8.42578125" style="215" customWidth="1"/>
    <col min="13831" max="13837" width="3.7109375" style="215" customWidth="1"/>
    <col min="13838" max="13838" width="4.140625" style="215" customWidth="1"/>
    <col min="13839" max="13839" width="3.7109375" style="215" customWidth="1"/>
    <col min="13840" max="13840" width="4.7109375" style="215" customWidth="1"/>
    <col min="13841" max="13844" width="3.7109375" style="215" customWidth="1"/>
    <col min="13845" max="14080" width="9.140625" style="215"/>
    <col min="14081" max="14081" width="13.28515625" style="215" customWidth="1"/>
    <col min="14082" max="14082" width="6.7109375" style="215" customWidth="1"/>
    <col min="14083" max="14083" width="7.28515625" style="215" customWidth="1"/>
    <col min="14084" max="14084" width="4.42578125" style="215" customWidth="1"/>
    <col min="14085" max="14085" width="4.28515625" style="215" customWidth="1"/>
    <col min="14086" max="14086" width="8.42578125" style="215" customWidth="1"/>
    <col min="14087" max="14093" width="3.7109375" style="215" customWidth="1"/>
    <col min="14094" max="14094" width="4.140625" style="215" customWidth="1"/>
    <col min="14095" max="14095" width="3.7109375" style="215" customWidth="1"/>
    <col min="14096" max="14096" width="4.7109375" style="215" customWidth="1"/>
    <col min="14097" max="14100" width="3.7109375" style="215" customWidth="1"/>
    <col min="14101" max="14336" width="9.140625" style="215"/>
    <col min="14337" max="14337" width="13.28515625" style="215" customWidth="1"/>
    <col min="14338" max="14338" width="6.7109375" style="215" customWidth="1"/>
    <col min="14339" max="14339" width="7.28515625" style="215" customWidth="1"/>
    <col min="14340" max="14340" width="4.42578125" style="215" customWidth="1"/>
    <col min="14341" max="14341" width="4.28515625" style="215" customWidth="1"/>
    <col min="14342" max="14342" width="8.42578125" style="215" customWidth="1"/>
    <col min="14343" max="14349" width="3.7109375" style="215" customWidth="1"/>
    <col min="14350" max="14350" width="4.140625" style="215" customWidth="1"/>
    <col min="14351" max="14351" width="3.7109375" style="215" customWidth="1"/>
    <col min="14352" max="14352" width="4.7109375" style="215" customWidth="1"/>
    <col min="14353" max="14356" width="3.7109375" style="215" customWidth="1"/>
    <col min="14357" max="14592" width="9.140625" style="215"/>
    <col min="14593" max="14593" width="13.28515625" style="215" customWidth="1"/>
    <col min="14594" max="14594" width="6.7109375" style="215" customWidth="1"/>
    <col min="14595" max="14595" width="7.28515625" style="215" customWidth="1"/>
    <col min="14596" max="14596" width="4.42578125" style="215" customWidth="1"/>
    <col min="14597" max="14597" width="4.28515625" style="215" customWidth="1"/>
    <col min="14598" max="14598" width="8.42578125" style="215" customWidth="1"/>
    <col min="14599" max="14605" width="3.7109375" style="215" customWidth="1"/>
    <col min="14606" max="14606" width="4.140625" style="215" customWidth="1"/>
    <col min="14607" max="14607" width="3.7109375" style="215" customWidth="1"/>
    <col min="14608" max="14608" width="4.7109375" style="215" customWidth="1"/>
    <col min="14609" max="14612" width="3.7109375" style="215" customWidth="1"/>
    <col min="14613" max="14848" width="9.140625" style="215"/>
    <col min="14849" max="14849" width="13.28515625" style="215" customWidth="1"/>
    <col min="14850" max="14850" width="6.7109375" style="215" customWidth="1"/>
    <col min="14851" max="14851" width="7.28515625" style="215" customWidth="1"/>
    <col min="14852" max="14852" width="4.42578125" style="215" customWidth="1"/>
    <col min="14853" max="14853" width="4.28515625" style="215" customWidth="1"/>
    <col min="14854" max="14854" width="8.42578125" style="215" customWidth="1"/>
    <col min="14855" max="14861" width="3.7109375" style="215" customWidth="1"/>
    <col min="14862" max="14862" width="4.140625" style="215" customWidth="1"/>
    <col min="14863" max="14863" width="3.7109375" style="215" customWidth="1"/>
    <col min="14864" max="14864" width="4.7109375" style="215" customWidth="1"/>
    <col min="14865" max="14868" width="3.7109375" style="215" customWidth="1"/>
    <col min="14869" max="15104" width="9.140625" style="215"/>
    <col min="15105" max="15105" width="13.28515625" style="215" customWidth="1"/>
    <col min="15106" max="15106" width="6.7109375" style="215" customWidth="1"/>
    <col min="15107" max="15107" width="7.28515625" style="215" customWidth="1"/>
    <col min="15108" max="15108" width="4.42578125" style="215" customWidth="1"/>
    <col min="15109" max="15109" width="4.28515625" style="215" customWidth="1"/>
    <col min="15110" max="15110" width="8.42578125" style="215" customWidth="1"/>
    <col min="15111" max="15117" width="3.7109375" style="215" customWidth="1"/>
    <col min="15118" max="15118" width="4.140625" style="215" customWidth="1"/>
    <col min="15119" max="15119" width="3.7109375" style="215" customWidth="1"/>
    <col min="15120" max="15120" width="4.7109375" style="215" customWidth="1"/>
    <col min="15121" max="15124" width="3.7109375" style="215" customWidth="1"/>
    <col min="15125" max="15360" width="9.140625" style="215"/>
    <col min="15361" max="15361" width="13.28515625" style="215" customWidth="1"/>
    <col min="15362" max="15362" width="6.7109375" style="215" customWidth="1"/>
    <col min="15363" max="15363" width="7.28515625" style="215" customWidth="1"/>
    <col min="15364" max="15364" width="4.42578125" style="215" customWidth="1"/>
    <col min="15365" max="15365" width="4.28515625" style="215" customWidth="1"/>
    <col min="15366" max="15366" width="8.42578125" style="215" customWidth="1"/>
    <col min="15367" max="15373" width="3.7109375" style="215" customWidth="1"/>
    <col min="15374" max="15374" width="4.140625" style="215" customWidth="1"/>
    <col min="15375" max="15375" width="3.7109375" style="215" customWidth="1"/>
    <col min="15376" max="15376" width="4.7109375" style="215" customWidth="1"/>
    <col min="15377" max="15380" width="3.7109375" style="215" customWidth="1"/>
    <col min="15381" max="15616" width="9.140625" style="215"/>
    <col min="15617" max="15617" width="13.28515625" style="215" customWidth="1"/>
    <col min="15618" max="15618" width="6.7109375" style="215" customWidth="1"/>
    <col min="15619" max="15619" width="7.28515625" style="215" customWidth="1"/>
    <col min="15620" max="15620" width="4.42578125" style="215" customWidth="1"/>
    <col min="15621" max="15621" width="4.28515625" style="215" customWidth="1"/>
    <col min="15622" max="15622" width="8.42578125" style="215" customWidth="1"/>
    <col min="15623" max="15629" width="3.7109375" style="215" customWidth="1"/>
    <col min="15630" max="15630" width="4.140625" style="215" customWidth="1"/>
    <col min="15631" max="15631" width="3.7109375" style="215" customWidth="1"/>
    <col min="15632" max="15632" width="4.7109375" style="215" customWidth="1"/>
    <col min="15633" max="15636" width="3.7109375" style="215" customWidth="1"/>
    <col min="15637" max="15872" width="9.140625" style="215"/>
    <col min="15873" max="15873" width="13.28515625" style="215" customWidth="1"/>
    <col min="15874" max="15874" width="6.7109375" style="215" customWidth="1"/>
    <col min="15875" max="15875" width="7.28515625" style="215" customWidth="1"/>
    <col min="15876" max="15876" width="4.42578125" style="215" customWidth="1"/>
    <col min="15877" max="15877" width="4.28515625" style="215" customWidth="1"/>
    <col min="15878" max="15878" width="8.42578125" style="215" customWidth="1"/>
    <col min="15879" max="15885" width="3.7109375" style="215" customWidth="1"/>
    <col min="15886" max="15886" width="4.140625" style="215" customWidth="1"/>
    <col min="15887" max="15887" width="3.7109375" style="215" customWidth="1"/>
    <col min="15888" max="15888" width="4.7109375" style="215" customWidth="1"/>
    <col min="15889" max="15892" width="3.7109375" style="215" customWidth="1"/>
    <col min="15893" max="16128" width="9.140625" style="215"/>
    <col min="16129" max="16129" width="13.28515625" style="215" customWidth="1"/>
    <col min="16130" max="16130" width="6.7109375" style="215" customWidth="1"/>
    <col min="16131" max="16131" width="7.28515625" style="215" customWidth="1"/>
    <col min="16132" max="16132" width="4.42578125" style="215" customWidth="1"/>
    <col min="16133" max="16133" width="4.28515625" style="215" customWidth="1"/>
    <col min="16134" max="16134" width="8.42578125" style="215" customWidth="1"/>
    <col min="16135" max="16141" width="3.7109375" style="215" customWidth="1"/>
    <col min="16142" max="16142" width="4.140625" style="215" customWidth="1"/>
    <col min="16143" max="16143" width="3.7109375" style="215" customWidth="1"/>
    <col min="16144" max="16144" width="4.7109375" style="215" customWidth="1"/>
    <col min="16145" max="16148" width="3.7109375" style="215" customWidth="1"/>
    <col min="16149" max="16384" width="9.140625" style="215"/>
  </cols>
  <sheetData>
    <row r="30" ht="63" customHeight="1"/>
    <row r="33" spans="1:22" ht="15" customHeight="1">
      <c r="A33" s="762" t="s">
        <v>296</v>
      </c>
      <c r="B33" s="762"/>
      <c r="C33" s="762"/>
      <c r="D33" s="762"/>
      <c r="E33" s="762"/>
      <c r="F33" s="762"/>
      <c r="G33" s="762"/>
      <c r="H33" s="762"/>
      <c r="I33" s="762"/>
      <c r="J33" s="762"/>
      <c r="K33" s="762"/>
      <c r="L33" s="762"/>
      <c r="M33" s="762"/>
      <c r="N33" s="762"/>
      <c r="O33" s="762"/>
      <c r="P33" s="762"/>
      <c r="Q33" s="762"/>
      <c r="R33" s="762"/>
      <c r="S33" s="762"/>
      <c r="T33" s="762"/>
    </row>
    <row r="34" spans="1:22" ht="14.25" customHeight="1">
      <c r="A34" s="219" t="s">
        <v>468</v>
      </c>
      <c r="B34" s="220"/>
      <c r="C34" s="220"/>
      <c r="D34" s="221"/>
      <c r="E34" s="220"/>
      <c r="F34" s="222"/>
      <c r="G34" s="220"/>
      <c r="H34" s="220"/>
      <c r="I34" s="220"/>
      <c r="J34" s="220"/>
      <c r="K34" s="220"/>
      <c r="L34" s="220"/>
      <c r="M34" s="220"/>
      <c r="N34" s="220"/>
      <c r="O34" s="221"/>
      <c r="P34" s="220"/>
      <c r="Q34" s="220"/>
      <c r="R34" s="220"/>
      <c r="S34" s="220"/>
      <c r="T34" s="220"/>
    </row>
    <row r="35" spans="1:22" s="224" customFormat="1" ht="12.75" customHeight="1">
      <c r="A35" s="223"/>
      <c r="B35" s="763" t="s">
        <v>297</v>
      </c>
      <c r="C35" s="765" t="s">
        <v>298</v>
      </c>
      <c r="D35" s="760" t="s">
        <v>299</v>
      </c>
      <c r="E35" s="760" t="s">
        <v>300</v>
      </c>
      <c r="F35" s="766" t="s">
        <v>301</v>
      </c>
      <c r="G35" s="760" t="s">
        <v>302</v>
      </c>
      <c r="H35" s="760" t="s">
        <v>303</v>
      </c>
      <c r="I35" s="760" t="s">
        <v>304</v>
      </c>
      <c r="J35" s="760" t="s">
        <v>305</v>
      </c>
      <c r="K35" s="353"/>
      <c r="L35" s="760" t="s">
        <v>306</v>
      </c>
      <c r="M35" s="723" t="s">
        <v>307</v>
      </c>
      <c r="N35" s="769" t="s">
        <v>308</v>
      </c>
      <c r="O35" s="771" t="s">
        <v>309</v>
      </c>
      <c r="P35" s="773" t="s">
        <v>310</v>
      </c>
      <c r="Q35" s="760" t="s">
        <v>311</v>
      </c>
      <c r="R35" s="760" t="s">
        <v>312</v>
      </c>
      <c r="S35" s="760" t="s">
        <v>313</v>
      </c>
      <c r="T35" s="760" t="s">
        <v>314</v>
      </c>
    </row>
    <row r="36" spans="1:22" ht="74.25" customHeight="1">
      <c r="A36" s="225" t="s">
        <v>315</v>
      </c>
      <c r="B36" s="764"/>
      <c r="C36" s="763"/>
      <c r="D36" s="761"/>
      <c r="E36" s="761"/>
      <c r="F36" s="767"/>
      <c r="G36" s="761"/>
      <c r="H36" s="761"/>
      <c r="I36" s="761"/>
      <c r="J36" s="761"/>
      <c r="K36" s="354" t="s">
        <v>316</v>
      </c>
      <c r="L36" s="761"/>
      <c r="M36" s="768"/>
      <c r="N36" s="770"/>
      <c r="O36" s="772"/>
      <c r="P36" s="774"/>
      <c r="Q36" s="761"/>
      <c r="R36" s="761"/>
      <c r="S36" s="761"/>
      <c r="T36" s="761"/>
    </row>
    <row r="37" spans="1:22" s="230" customFormat="1" ht="14.25" customHeight="1">
      <c r="A37" s="226" t="s">
        <v>48</v>
      </c>
      <c r="B37" s="227">
        <v>1075</v>
      </c>
      <c r="C37" s="80">
        <f>D37/B37*10000</f>
        <v>46.511627906976742</v>
      </c>
      <c r="D37" s="228">
        <f>SUM(G37:T37)</f>
        <v>5</v>
      </c>
      <c r="E37" s="228">
        <v>2</v>
      </c>
      <c r="F37" s="229">
        <v>12900</v>
      </c>
      <c r="G37" s="228" t="s">
        <v>185</v>
      </c>
      <c r="H37" s="228" t="s">
        <v>185</v>
      </c>
      <c r="I37" s="228" t="s">
        <v>185</v>
      </c>
      <c r="J37" s="228" t="s">
        <v>185</v>
      </c>
      <c r="K37" s="228" t="s">
        <v>185</v>
      </c>
      <c r="L37" s="228" t="s">
        <v>185</v>
      </c>
      <c r="M37" s="228">
        <v>2</v>
      </c>
      <c r="N37" s="228">
        <v>3</v>
      </c>
      <c r="O37" s="228" t="s">
        <v>185</v>
      </c>
      <c r="P37" s="228" t="s">
        <v>185</v>
      </c>
      <c r="Q37" s="228" t="s">
        <v>185</v>
      </c>
      <c r="R37" s="228" t="s">
        <v>185</v>
      </c>
      <c r="S37" s="228" t="s">
        <v>185</v>
      </c>
      <c r="T37" s="228" t="s">
        <v>185</v>
      </c>
      <c r="V37" s="2"/>
    </row>
    <row r="38" spans="1:22" s="230" customFormat="1" ht="14.25" customHeight="1">
      <c r="A38" s="33" t="s">
        <v>49</v>
      </c>
      <c r="B38" s="231">
        <v>1342</v>
      </c>
      <c r="C38" s="82">
        <f t="shared" ref="C38:C51" si="0">D38/B38*10000</f>
        <v>44.709388971684056</v>
      </c>
      <c r="D38" s="232">
        <f t="shared" ref="D38:D52" si="1">SUM(G38:T38)</f>
        <v>6</v>
      </c>
      <c r="E38" s="233">
        <v>4</v>
      </c>
      <c r="F38" s="154">
        <v>24350</v>
      </c>
      <c r="G38" s="233" t="s">
        <v>185</v>
      </c>
      <c r="H38" s="233" t="s">
        <v>185</v>
      </c>
      <c r="I38" s="233" t="s">
        <v>185</v>
      </c>
      <c r="J38" s="233" t="s">
        <v>185</v>
      </c>
      <c r="K38" s="233" t="s">
        <v>185</v>
      </c>
      <c r="L38" s="233" t="s">
        <v>185</v>
      </c>
      <c r="M38" s="233">
        <v>2</v>
      </c>
      <c r="N38" s="233" t="s">
        <v>185</v>
      </c>
      <c r="O38" s="233">
        <v>2</v>
      </c>
      <c r="P38" s="233">
        <v>1</v>
      </c>
      <c r="Q38" s="233" t="s">
        <v>185</v>
      </c>
      <c r="R38" s="233" t="s">
        <v>185</v>
      </c>
      <c r="S38" s="233">
        <v>1</v>
      </c>
      <c r="T38" s="233" t="s">
        <v>185</v>
      </c>
      <c r="U38" s="234"/>
      <c r="V38" s="2"/>
    </row>
    <row r="39" spans="1:22" s="230" customFormat="1" ht="14.25" customHeight="1">
      <c r="A39" s="33" t="s">
        <v>50</v>
      </c>
      <c r="B39" s="231">
        <v>1043</v>
      </c>
      <c r="C39" s="82">
        <f t="shared" si="0"/>
        <v>38.350910834132307</v>
      </c>
      <c r="D39" s="232">
        <f t="shared" si="1"/>
        <v>4</v>
      </c>
      <c r="E39" s="233">
        <v>5</v>
      </c>
      <c r="F39" s="154">
        <v>104800</v>
      </c>
      <c r="G39" s="233" t="s">
        <v>185</v>
      </c>
      <c r="H39" s="233" t="s">
        <v>185</v>
      </c>
      <c r="I39" s="233" t="s">
        <v>185</v>
      </c>
      <c r="J39" s="233" t="s">
        <v>185</v>
      </c>
      <c r="K39" s="233" t="s">
        <v>185</v>
      </c>
      <c r="L39" s="233" t="s">
        <v>185</v>
      </c>
      <c r="M39" s="233">
        <v>3</v>
      </c>
      <c r="N39" s="233">
        <v>1</v>
      </c>
      <c r="O39" s="233" t="s">
        <v>185</v>
      </c>
      <c r="P39" s="233" t="s">
        <v>185</v>
      </c>
      <c r="Q39" s="233" t="s">
        <v>185</v>
      </c>
      <c r="R39" s="233" t="s">
        <v>185</v>
      </c>
      <c r="S39" s="233" t="s">
        <v>185</v>
      </c>
      <c r="T39" s="233" t="s">
        <v>185</v>
      </c>
      <c r="U39" s="234"/>
      <c r="V39" s="2"/>
    </row>
    <row r="40" spans="1:22" s="230" customFormat="1" ht="14.25" customHeight="1">
      <c r="A40" s="33" t="s">
        <v>51</v>
      </c>
      <c r="B40" s="231">
        <v>689</v>
      </c>
      <c r="C40" s="82">
        <f t="shared" si="0"/>
        <v>58.055152394775035</v>
      </c>
      <c r="D40" s="232">
        <f t="shared" si="1"/>
        <v>4</v>
      </c>
      <c r="E40" s="233">
        <v>6</v>
      </c>
      <c r="F40" s="154">
        <v>12900</v>
      </c>
      <c r="G40" s="233" t="s">
        <v>185</v>
      </c>
      <c r="H40" s="233" t="s">
        <v>185</v>
      </c>
      <c r="I40" s="233" t="s">
        <v>185</v>
      </c>
      <c r="J40" s="233" t="s">
        <v>185</v>
      </c>
      <c r="K40" s="233" t="s">
        <v>185</v>
      </c>
      <c r="L40" s="233" t="s">
        <v>185</v>
      </c>
      <c r="M40" s="233">
        <v>1</v>
      </c>
      <c r="N40" s="233">
        <v>1</v>
      </c>
      <c r="O40" s="233">
        <v>2</v>
      </c>
      <c r="P40" s="233" t="s">
        <v>185</v>
      </c>
      <c r="Q40" s="233" t="s">
        <v>185</v>
      </c>
      <c r="R40" s="233" t="s">
        <v>185</v>
      </c>
      <c r="S40" s="233" t="s">
        <v>185</v>
      </c>
      <c r="T40" s="233" t="s">
        <v>185</v>
      </c>
      <c r="U40" s="234"/>
      <c r="V40" s="2"/>
    </row>
    <row r="41" spans="1:22" s="230" customFormat="1" ht="14.25" customHeight="1">
      <c r="A41" s="33" t="s">
        <v>52</v>
      </c>
      <c r="B41" s="235">
        <v>777</v>
      </c>
      <c r="C41" s="82">
        <f t="shared" si="0"/>
        <v>25.74002574002574</v>
      </c>
      <c r="D41" s="232">
        <f t="shared" si="1"/>
        <v>2</v>
      </c>
      <c r="E41" s="233">
        <v>1</v>
      </c>
      <c r="F41" s="154">
        <v>6000</v>
      </c>
      <c r="G41" s="233" t="s">
        <v>185</v>
      </c>
      <c r="H41" s="233" t="s">
        <v>185</v>
      </c>
      <c r="I41" s="233" t="s">
        <v>185</v>
      </c>
      <c r="J41" s="233" t="s">
        <v>185</v>
      </c>
      <c r="K41" s="233" t="s">
        <v>185</v>
      </c>
      <c r="L41" s="233" t="s">
        <v>185</v>
      </c>
      <c r="M41" s="233" t="s">
        <v>185</v>
      </c>
      <c r="N41" s="233">
        <v>1</v>
      </c>
      <c r="O41" s="233" t="s">
        <v>185</v>
      </c>
      <c r="P41" s="233" t="s">
        <v>185</v>
      </c>
      <c r="Q41" s="233" t="s">
        <v>185</v>
      </c>
      <c r="R41" s="233" t="s">
        <v>185</v>
      </c>
      <c r="S41" s="233" t="s">
        <v>185</v>
      </c>
      <c r="T41" s="233">
        <v>1</v>
      </c>
      <c r="U41" s="234"/>
      <c r="V41" s="2"/>
    </row>
    <row r="42" spans="1:22" s="230" customFormat="1" ht="14.25" customHeight="1">
      <c r="A42" s="33" t="s">
        <v>53</v>
      </c>
      <c r="B42" s="231">
        <v>938</v>
      </c>
      <c r="C42" s="82">
        <f t="shared" si="0"/>
        <v>42.643923240938165</v>
      </c>
      <c r="D42" s="232">
        <f t="shared" si="1"/>
        <v>4</v>
      </c>
      <c r="E42" s="233">
        <v>2</v>
      </c>
      <c r="F42" s="154">
        <v>16919</v>
      </c>
      <c r="G42" s="233">
        <v>1</v>
      </c>
      <c r="H42" s="233" t="s">
        <v>185</v>
      </c>
      <c r="I42" s="233" t="s">
        <v>185</v>
      </c>
      <c r="J42" s="233" t="s">
        <v>185</v>
      </c>
      <c r="K42" s="233" t="s">
        <v>185</v>
      </c>
      <c r="L42" s="233" t="s">
        <v>185</v>
      </c>
      <c r="M42" s="233" t="s">
        <v>185</v>
      </c>
      <c r="N42" s="233">
        <v>1</v>
      </c>
      <c r="O42" s="233">
        <v>1</v>
      </c>
      <c r="P42" s="233">
        <v>1</v>
      </c>
      <c r="Q42" s="233" t="s">
        <v>185</v>
      </c>
      <c r="R42" s="233" t="s">
        <v>185</v>
      </c>
      <c r="S42" s="233" t="s">
        <v>185</v>
      </c>
      <c r="T42" s="233" t="s">
        <v>185</v>
      </c>
      <c r="U42" s="234"/>
      <c r="V42" s="2"/>
    </row>
    <row r="43" spans="1:22" s="230" customFormat="1" ht="14.25" customHeight="1">
      <c r="A43" s="33" t="s">
        <v>54</v>
      </c>
      <c r="B43" s="231">
        <v>1401</v>
      </c>
      <c r="C43" s="82">
        <f t="shared" si="0"/>
        <v>49.964311206281231</v>
      </c>
      <c r="D43" s="232">
        <f t="shared" si="1"/>
        <v>7</v>
      </c>
      <c r="E43" s="233">
        <v>4</v>
      </c>
      <c r="F43" s="154">
        <v>13500</v>
      </c>
      <c r="G43" s="233" t="s">
        <v>185</v>
      </c>
      <c r="H43" s="233" t="s">
        <v>185</v>
      </c>
      <c r="I43" s="233" t="s">
        <v>185</v>
      </c>
      <c r="J43" s="233" t="s">
        <v>185</v>
      </c>
      <c r="K43" s="233" t="s">
        <v>185</v>
      </c>
      <c r="L43" s="233" t="s">
        <v>185</v>
      </c>
      <c r="M43" s="233">
        <v>2</v>
      </c>
      <c r="N43" s="233">
        <v>1</v>
      </c>
      <c r="O43" s="233">
        <v>1</v>
      </c>
      <c r="P43" s="233" t="s">
        <v>185</v>
      </c>
      <c r="Q43" s="233" t="s">
        <v>185</v>
      </c>
      <c r="R43" s="233" t="s">
        <v>185</v>
      </c>
      <c r="S43" s="233">
        <v>1</v>
      </c>
      <c r="T43" s="233">
        <v>2</v>
      </c>
      <c r="U43" s="234"/>
      <c r="V43" s="2"/>
    </row>
    <row r="44" spans="1:22" s="230" customFormat="1" ht="14.25" customHeight="1">
      <c r="A44" s="33" t="s">
        <v>55</v>
      </c>
      <c r="B44" s="231">
        <v>1588</v>
      </c>
      <c r="C44" s="82">
        <f t="shared" si="0"/>
        <v>6.2972292191435768</v>
      </c>
      <c r="D44" s="232">
        <f t="shared" si="1"/>
        <v>1</v>
      </c>
      <c r="E44" s="233">
        <v>3</v>
      </c>
      <c r="F44" s="154">
        <v>13356.3</v>
      </c>
      <c r="G44" s="233" t="s">
        <v>185</v>
      </c>
      <c r="H44" s="233" t="s">
        <v>185</v>
      </c>
      <c r="I44" s="233" t="s">
        <v>185</v>
      </c>
      <c r="J44" s="233" t="s">
        <v>185</v>
      </c>
      <c r="K44" s="233" t="s">
        <v>185</v>
      </c>
      <c r="L44" s="233" t="s">
        <v>185</v>
      </c>
      <c r="M44" s="233" t="s">
        <v>185</v>
      </c>
      <c r="N44" s="233" t="s">
        <v>185</v>
      </c>
      <c r="O44" s="233" t="s">
        <v>185</v>
      </c>
      <c r="P44" s="233" t="s">
        <v>185</v>
      </c>
      <c r="Q44" s="233" t="s">
        <v>185</v>
      </c>
      <c r="R44" s="233" t="s">
        <v>185</v>
      </c>
      <c r="S44" s="233" t="s">
        <v>185</v>
      </c>
      <c r="T44" s="233">
        <v>1</v>
      </c>
      <c r="U44" s="234"/>
      <c r="V44" s="2"/>
    </row>
    <row r="45" spans="1:22" s="230" customFormat="1" ht="14.25" customHeight="1">
      <c r="A45" s="33" t="s">
        <v>56</v>
      </c>
      <c r="B45" s="231">
        <v>1524</v>
      </c>
      <c r="C45" s="82">
        <f t="shared" si="0"/>
        <v>45.931758530183728</v>
      </c>
      <c r="D45" s="232">
        <f t="shared" si="1"/>
        <v>7</v>
      </c>
      <c r="E45" s="236">
        <v>7</v>
      </c>
      <c r="F45" s="154">
        <v>61330</v>
      </c>
      <c r="G45" s="233" t="s">
        <v>185</v>
      </c>
      <c r="H45" s="233" t="s">
        <v>185</v>
      </c>
      <c r="I45" s="233" t="s">
        <v>185</v>
      </c>
      <c r="J45" s="233" t="s">
        <v>185</v>
      </c>
      <c r="K45" s="233">
        <v>1</v>
      </c>
      <c r="L45" s="233" t="s">
        <v>185</v>
      </c>
      <c r="M45" s="233">
        <v>2</v>
      </c>
      <c r="N45" s="233">
        <v>1</v>
      </c>
      <c r="O45" s="233" t="s">
        <v>185</v>
      </c>
      <c r="P45" s="233">
        <v>3</v>
      </c>
      <c r="Q45" s="233" t="s">
        <v>185</v>
      </c>
      <c r="R45" s="233" t="s">
        <v>185</v>
      </c>
      <c r="S45" s="233" t="s">
        <v>185</v>
      </c>
      <c r="T45" s="233" t="s">
        <v>185</v>
      </c>
      <c r="V45" s="2"/>
    </row>
    <row r="46" spans="1:22" s="230" customFormat="1" ht="14.25" customHeight="1">
      <c r="A46" s="33" t="s">
        <v>57</v>
      </c>
      <c r="B46" s="231">
        <v>1201</v>
      </c>
      <c r="C46" s="82">
        <f t="shared" si="0"/>
        <v>49.958368026644465</v>
      </c>
      <c r="D46" s="232">
        <f t="shared" si="1"/>
        <v>6</v>
      </c>
      <c r="E46" s="236">
        <v>6</v>
      </c>
      <c r="F46" s="154">
        <v>7000</v>
      </c>
      <c r="G46" s="233" t="s">
        <v>185</v>
      </c>
      <c r="H46" s="233" t="s">
        <v>185</v>
      </c>
      <c r="I46" s="233" t="s">
        <v>185</v>
      </c>
      <c r="J46" s="233" t="s">
        <v>185</v>
      </c>
      <c r="K46" s="233" t="s">
        <v>185</v>
      </c>
      <c r="L46" s="233">
        <v>1</v>
      </c>
      <c r="M46" s="233">
        <v>4</v>
      </c>
      <c r="N46" s="233" t="s">
        <v>185</v>
      </c>
      <c r="O46" s="233">
        <v>1</v>
      </c>
      <c r="P46" s="233" t="s">
        <v>185</v>
      </c>
      <c r="Q46" s="233" t="s">
        <v>185</v>
      </c>
      <c r="R46" s="233" t="s">
        <v>185</v>
      </c>
      <c r="S46" s="233" t="s">
        <v>185</v>
      </c>
      <c r="T46" s="233" t="s">
        <v>185</v>
      </c>
      <c r="V46" s="2"/>
    </row>
    <row r="47" spans="1:22" s="230" customFormat="1" ht="14.25" customHeight="1">
      <c r="A47" s="33" t="s">
        <v>58</v>
      </c>
      <c r="B47" s="231">
        <v>1438</v>
      </c>
      <c r="C47" s="82">
        <f t="shared" si="0"/>
        <v>20.862308762169679</v>
      </c>
      <c r="D47" s="232">
        <f t="shared" si="1"/>
        <v>3</v>
      </c>
      <c r="E47" s="236">
        <v>4</v>
      </c>
      <c r="F47" s="154">
        <v>1350</v>
      </c>
      <c r="G47" s="233" t="s">
        <v>185</v>
      </c>
      <c r="H47" s="233" t="s">
        <v>185</v>
      </c>
      <c r="I47" s="233" t="s">
        <v>185</v>
      </c>
      <c r="J47" s="233" t="s">
        <v>185</v>
      </c>
      <c r="K47" s="233" t="s">
        <v>185</v>
      </c>
      <c r="L47" s="233" t="s">
        <v>185</v>
      </c>
      <c r="M47" s="233">
        <v>2</v>
      </c>
      <c r="N47" s="233" t="s">
        <v>185</v>
      </c>
      <c r="O47" s="233" t="s">
        <v>185</v>
      </c>
      <c r="P47" s="233" t="s">
        <v>185</v>
      </c>
      <c r="Q47" s="233" t="s">
        <v>185</v>
      </c>
      <c r="R47" s="233" t="s">
        <v>185</v>
      </c>
      <c r="S47" s="233" t="s">
        <v>185</v>
      </c>
      <c r="T47" s="233">
        <v>1</v>
      </c>
      <c r="V47" s="2"/>
    </row>
    <row r="48" spans="1:22" s="230" customFormat="1" ht="14.25" customHeight="1">
      <c r="A48" s="33" t="s">
        <v>59</v>
      </c>
      <c r="B48" s="231">
        <v>1434</v>
      </c>
      <c r="C48" s="82">
        <f t="shared" si="0"/>
        <v>0</v>
      </c>
      <c r="D48" s="232">
        <f t="shared" si="1"/>
        <v>0</v>
      </c>
      <c r="E48" s="236">
        <v>0</v>
      </c>
      <c r="F48" s="154">
        <v>0</v>
      </c>
      <c r="G48" s="233" t="s">
        <v>185</v>
      </c>
      <c r="H48" s="233" t="s">
        <v>185</v>
      </c>
      <c r="I48" s="233" t="s">
        <v>185</v>
      </c>
      <c r="J48" s="233" t="s">
        <v>185</v>
      </c>
      <c r="K48" s="233" t="s">
        <v>185</v>
      </c>
      <c r="L48" s="233" t="s">
        <v>185</v>
      </c>
      <c r="M48" s="233" t="s">
        <v>185</v>
      </c>
      <c r="N48" s="233" t="s">
        <v>185</v>
      </c>
      <c r="O48" s="233" t="s">
        <v>185</v>
      </c>
      <c r="P48" s="233" t="s">
        <v>185</v>
      </c>
      <c r="Q48" s="233" t="s">
        <v>185</v>
      </c>
      <c r="R48" s="233" t="s">
        <v>185</v>
      </c>
      <c r="S48" s="233" t="s">
        <v>185</v>
      </c>
      <c r="T48" s="233" t="s">
        <v>185</v>
      </c>
      <c r="V48" s="2"/>
    </row>
    <row r="49" spans="1:22" s="230" customFormat="1" ht="14.25" customHeight="1">
      <c r="A49" s="33" t="s">
        <v>60</v>
      </c>
      <c r="B49" s="231">
        <v>3682</v>
      </c>
      <c r="C49" s="82">
        <f t="shared" si="0"/>
        <v>16.295491580662684</v>
      </c>
      <c r="D49" s="232">
        <f t="shared" si="1"/>
        <v>6</v>
      </c>
      <c r="E49" s="236">
        <v>7</v>
      </c>
      <c r="F49" s="154">
        <v>35730</v>
      </c>
      <c r="G49" s="233" t="s">
        <v>185</v>
      </c>
      <c r="H49" s="233" t="s">
        <v>185</v>
      </c>
      <c r="I49" s="233" t="s">
        <v>185</v>
      </c>
      <c r="J49" s="233" t="s">
        <v>185</v>
      </c>
      <c r="K49" s="233" t="s">
        <v>185</v>
      </c>
      <c r="L49" s="233" t="s">
        <v>185</v>
      </c>
      <c r="M49" s="233">
        <v>2</v>
      </c>
      <c r="N49" s="233">
        <v>2</v>
      </c>
      <c r="O49" s="233" t="s">
        <v>185</v>
      </c>
      <c r="P49" s="233">
        <v>1</v>
      </c>
      <c r="Q49" s="233" t="s">
        <v>185</v>
      </c>
      <c r="R49" s="233" t="s">
        <v>185</v>
      </c>
      <c r="S49" s="233" t="s">
        <v>185</v>
      </c>
      <c r="T49" s="233">
        <v>1</v>
      </c>
      <c r="V49" s="2"/>
    </row>
    <row r="50" spans="1:22" s="230" customFormat="1" ht="14.25" customHeight="1">
      <c r="A50" s="33" t="s">
        <v>61</v>
      </c>
      <c r="B50" s="235">
        <v>9679</v>
      </c>
      <c r="C50" s="82">
        <f t="shared" si="0"/>
        <v>54.757722905258802</v>
      </c>
      <c r="D50" s="232">
        <f t="shared" si="1"/>
        <v>53</v>
      </c>
      <c r="E50" s="236">
        <v>50</v>
      </c>
      <c r="F50" s="154">
        <v>55981.4</v>
      </c>
      <c r="G50" s="233">
        <v>1</v>
      </c>
      <c r="H50" s="233">
        <v>1</v>
      </c>
      <c r="I50" s="233" t="s">
        <v>185</v>
      </c>
      <c r="J50" s="233" t="s">
        <v>185</v>
      </c>
      <c r="K50" s="233" t="s">
        <v>185</v>
      </c>
      <c r="L50" s="233">
        <v>1</v>
      </c>
      <c r="M50" s="233">
        <v>24</v>
      </c>
      <c r="N50" s="233">
        <v>15</v>
      </c>
      <c r="O50" s="233" t="s">
        <v>185</v>
      </c>
      <c r="P50" s="233">
        <v>4</v>
      </c>
      <c r="Q50" s="233" t="s">
        <v>185</v>
      </c>
      <c r="R50" s="233" t="s">
        <v>185</v>
      </c>
      <c r="S50" s="233">
        <v>3</v>
      </c>
      <c r="T50" s="233">
        <v>4</v>
      </c>
      <c r="V50" s="2"/>
    </row>
    <row r="51" spans="1:22" s="230" customFormat="1" ht="14.25" customHeight="1">
      <c r="A51" s="33" t="s">
        <v>62</v>
      </c>
      <c r="B51" s="235">
        <v>1841</v>
      </c>
      <c r="C51" s="82">
        <f t="shared" si="0"/>
        <v>32.590983161325369</v>
      </c>
      <c r="D51" s="232">
        <f t="shared" si="1"/>
        <v>6</v>
      </c>
      <c r="E51" s="236">
        <v>4</v>
      </c>
      <c r="F51" s="154">
        <v>54310</v>
      </c>
      <c r="G51" s="233" t="s">
        <v>185</v>
      </c>
      <c r="H51" s="233">
        <v>1</v>
      </c>
      <c r="I51" s="233" t="s">
        <v>185</v>
      </c>
      <c r="J51" s="233" t="s">
        <v>185</v>
      </c>
      <c r="K51" s="233" t="s">
        <v>185</v>
      </c>
      <c r="L51" s="233">
        <v>1</v>
      </c>
      <c r="M51" s="233">
        <v>2</v>
      </c>
      <c r="N51" s="233">
        <v>2</v>
      </c>
      <c r="O51" s="233" t="s">
        <v>185</v>
      </c>
      <c r="P51" s="233" t="s">
        <v>185</v>
      </c>
      <c r="Q51" s="233" t="s">
        <v>185</v>
      </c>
      <c r="R51" s="233" t="s">
        <v>185</v>
      </c>
      <c r="S51" s="233" t="s">
        <v>185</v>
      </c>
      <c r="T51" s="233" t="s">
        <v>185</v>
      </c>
      <c r="V51" s="2"/>
    </row>
    <row r="52" spans="1:22" s="230" customFormat="1" ht="14.25" customHeight="1">
      <c r="A52" s="33" t="s">
        <v>317</v>
      </c>
      <c r="B52" s="237" t="s">
        <v>185</v>
      </c>
      <c r="C52" s="238" t="s">
        <v>185</v>
      </c>
      <c r="D52" s="239">
        <f t="shared" si="1"/>
        <v>0</v>
      </c>
      <c r="E52" s="240">
        <v>3</v>
      </c>
      <c r="F52" s="241" t="s">
        <v>185</v>
      </c>
      <c r="G52" s="242" t="s">
        <v>185</v>
      </c>
      <c r="H52" s="242" t="s">
        <v>185</v>
      </c>
      <c r="I52" s="242" t="s">
        <v>185</v>
      </c>
      <c r="J52" s="242" t="s">
        <v>185</v>
      </c>
      <c r="K52" s="242" t="s">
        <v>185</v>
      </c>
      <c r="L52" s="242" t="s">
        <v>185</v>
      </c>
      <c r="M52" s="242" t="s">
        <v>185</v>
      </c>
      <c r="N52" s="242" t="s">
        <v>185</v>
      </c>
      <c r="O52" s="233" t="s">
        <v>185</v>
      </c>
      <c r="P52" s="233" t="s">
        <v>185</v>
      </c>
      <c r="Q52" s="233" t="s">
        <v>185</v>
      </c>
      <c r="R52" s="233" t="s">
        <v>185</v>
      </c>
      <c r="S52" s="233" t="s">
        <v>185</v>
      </c>
      <c r="T52" s="233" t="s">
        <v>185</v>
      </c>
    </row>
    <row r="53" spans="1:22" s="230" customFormat="1" ht="17.25" customHeight="1">
      <c r="A53" s="243" t="s">
        <v>318</v>
      </c>
      <c r="B53" s="244">
        <f>SUM(B37:B51)</f>
        <v>29652</v>
      </c>
      <c r="C53" s="422">
        <f>D53/B53*10000</f>
        <v>38.445973290165924</v>
      </c>
      <c r="D53" s="350">
        <f>SUM(D37:D51)</f>
        <v>114</v>
      </c>
      <c r="E53" s="245">
        <f>SUM(E37:E52)</f>
        <v>108</v>
      </c>
      <c r="F53" s="423">
        <f>SUM(F37:F52)</f>
        <v>420426.7</v>
      </c>
      <c r="G53" s="245">
        <f>SUM(G37:G51)</f>
        <v>2</v>
      </c>
      <c r="H53" s="245">
        <f>SUM(H37:H51)</f>
        <v>2</v>
      </c>
      <c r="I53" s="245">
        <f t="shared" ref="I53:T53" si="2">SUM(I37:I51)</f>
        <v>0</v>
      </c>
      <c r="J53" s="245">
        <f t="shared" si="2"/>
        <v>0</v>
      </c>
      <c r="K53" s="245">
        <f t="shared" si="2"/>
        <v>1</v>
      </c>
      <c r="L53" s="245">
        <f t="shared" si="2"/>
        <v>3</v>
      </c>
      <c r="M53" s="245">
        <f t="shared" si="2"/>
        <v>46</v>
      </c>
      <c r="N53" s="245">
        <f t="shared" si="2"/>
        <v>28</v>
      </c>
      <c r="O53" s="350">
        <f t="shared" si="2"/>
        <v>7</v>
      </c>
      <c r="P53" s="245">
        <f t="shared" si="2"/>
        <v>10</v>
      </c>
      <c r="Q53" s="245">
        <f t="shared" si="2"/>
        <v>0</v>
      </c>
      <c r="R53" s="245">
        <f t="shared" si="2"/>
        <v>0</v>
      </c>
      <c r="S53" s="245">
        <f t="shared" si="2"/>
        <v>5</v>
      </c>
      <c r="T53" s="245">
        <f t="shared" si="2"/>
        <v>10</v>
      </c>
    </row>
  </sheetData>
  <mergeCells count="19">
    <mergeCell ref="P35:P36"/>
    <mergeCell ref="Q35:Q36"/>
    <mergeCell ref="R35:R36"/>
    <mergeCell ref="S35:S36"/>
    <mergeCell ref="T35:T36"/>
    <mergeCell ref="A33:T33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L35:L36"/>
    <mergeCell ref="M35:M36"/>
    <mergeCell ref="N35:N36"/>
    <mergeCell ref="O35:O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D18" sqref="D18"/>
    </sheetView>
  </sheetViews>
  <sheetFormatPr defaultRowHeight="15"/>
  <cols>
    <col min="1" max="1" width="48.85546875" style="41" customWidth="1"/>
    <col min="2" max="2" width="10.85546875" style="41" customWidth="1"/>
    <col min="3" max="3" width="10.140625" style="41" customWidth="1"/>
    <col min="4" max="4" width="10" style="41" customWidth="1"/>
    <col min="5" max="5" width="9.28515625" style="41" customWidth="1"/>
    <col min="6" max="6" width="7.140625" style="41" customWidth="1"/>
    <col min="7" max="256" width="9.140625" style="41"/>
    <col min="257" max="257" width="48.85546875" style="41" customWidth="1"/>
    <col min="258" max="258" width="10.85546875" style="41" customWidth="1"/>
    <col min="259" max="259" width="10.140625" style="41" customWidth="1"/>
    <col min="260" max="260" width="10" style="41" customWidth="1"/>
    <col min="261" max="261" width="9.28515625" style="41" customWidth="1"/>
    <col min="262" max="262" width="7.140625" style="41" customWidth="1"/>
    <col min="263" max="512" width="9.140625" style="41"/>
    <col min="513" max="513" width="48.85546875" style="41" customWidth="1"/>
    <col min="514" max="514" width="10.85546875" style="41" customWidth="1"/>
    <col min="515" max="515" width="10.140625" style="41" customWidth="1"/>
    <col min="516" max="516" width="10" style="41" customWidth="1"/>
    <col min="517" max="517" width="9.28515625" style="41" customWidth="1"/>
    <col min="518" max="518" width="7.140625" style="41" customWidth="1"/>
    <col min="519" max="768" width="9.140625" style="41"/>
    <col min="769" max="769" width="48.85546875" style="41" customWidth="1"/>
    <col min="770" max="770" width="10.85546875" style="41" customWidth="1"/>
    <col min="771" max="771" width="10.140625" style="41" customWidth="1"/>
    <col min="772" max="772" width="10" style="41" customWidth="1"/>
    <col min="773" max="773" width="9.28515625" style="41" customWidth="1"/>
    <col min="774" max="774" width="7.140625" style="41" customWidth="1"/>
    <col min="775" max="1024" width="9.140625" style="41"/>
    <col min="1025" max="1025" width="48.85546875" style="41" customWidth="1"/>
    <col min="1026" max="1026" width="10.85546875" style="41" customWidth="1"/>
    <col min="1027" max="1027" width="10.140625" style="41" customWidth="1"/>
    <col min="1028" max="1028" width="10" style="41" customWidth="1"/>
    <col min="1029" max="1029" width="9.28515625" style="41" customWidth="1"/>
    <col min="1030" max="1030" width="7.140625" style="41" customWidth="1"/>
    <col min="1031" max="1280" width="9.140625" style="41"/>
    <col min="1281" max="1281" width="48.85546875" style="41" customWidth="1"/>
    <col min="1282" max="1282" width="10.85546875" style="41" customWidth="1"/>
    <col min="1283" max="1283" width="10.140625" style="41" customWidth="1"/>
    <col min="1284" max="1284" width="10" style="41" customWidth="1"/>
    <col min="1285" max="1285" width="9.28515625" style="41" customWidth="1"/>
    <col min="1286" max="1286" width="7.140625" style="41" customWidth="1"/>
    <col min="1287" max="1536" width="9.140625" style="41"/>
    <col min="1537" max="1537" width="48.85546875" style="41" customWidth="1"/>
    <col min="1538" max="1538" width="10.85546875" style="41" customWidth="1"/>
    <col min="1539" max="1539" width="10.140625" style="41" customWidth="1"/>
    <col min="1540" max="1540" width="10" style="41" customWidth="1"/>
    <col min="1541" max="1541" width="9.28515625" style="41" customWidth="1"/>
    <col min="1542" max="1542" width="7.140625" style="41" customWidth="1"/>
    <col min="1543" max="1792" width="9.140625" style="41"/>
    <col min="1793" max="1793" width="48.85546875" style="41" customWidth="1"/>
    <col min="1794" max="1794" width="10.85546875" style="41" customWidth="1"/>
    <col min="1795" max="1795" width="10.140625" style="41" customWidth="1"/>
    <col min="1796" max="1796" width="10" style="41" customWidth="1"/>
    <col min="1797" max="1797" width="9.28515625" style="41" customWidth="1"/>
    <col min="1798" max="1798" width="7.140625" style="41" customWidth="1"/>
    <col min="1799" max="2048" width="9.140625" style="41"/>
    <col min="2049" max="2049" width="48.85546875" style="41" customWidth="1"/>
    <col min="2050" max="2050" width="10.85546875" style="41" customWidth="1"/>
    <col min="2051" max="2051" width="10.140625" style="41" customWidth="1"/>
    <col min="2052" max="2052" width="10" style="41" customWidth="1"/>
    <col min="2053" max="2053" width="9.28515625" style="41" customWidth="1"/>
    <col min="2054" max="2054" width="7.140625" style="41" customWidth="1"/>
    <col min="2055" max="2304" width="9.140625" style="41"/>
    <col min="2305" max="2305" width="48.85546875" style="41" customWidth="1"/>
    <col min="2306" max="2306" width="10.85546875" style="41" customWidth="1"/>
    <col min="2307" max="2307" width="10.140625" style="41" customWidth="1"/>
    <col min="2308" max="2308" width="10" style="41" customWidth="1"/>
    <col min="2309" max="2309" width="9.28515625" style="41" customWidth="1"/>
    <col min="2310" max="2310" width="7.140625" style="41" customWidth="1"/>
    <col min="2311" max="2560" width="9.140625" style="41"/>
    <col min="2561" max="2561" width="48.85546875" style="41" customWidth="1"/>
    <col min="2562" max="2562" width="10.85546875" style="41" customWidth="1"/>
    <col min="2563" max="2563" width="10.140625" style="41" customWidth="1"/>
    <col min="2564" max="2564" width="10" style="41" customWidth="1"/>
    <col min="2565" max="2565" width="9.28515625" style="41" customWidth="1"/>
    <col min="2566" max="2566" width="7.140625" style="41" customWidth="1"/>
    <col min="2567" max="2816" width="9.140625" style="41"/>
    <col min="2817" max="2817" width="48.85546875" style="41" customWidth="1"/>
    <col min="2818" max="2818" width="10.85546875" style="41" customWidth="1"/>
    <col min="2819" max="2819" width="10.140625" style="41" customWidth="1"/>
    <col min="2820" max="2820" width="10" style="41" customWidth="1"/>
    <col min="2821" max="2821" width="9.28515625" style="41" customWidth="1"/>
    <col min="2822" max="2822" width="7.140625" style="41" customWidth="1"/>
    <col min="2823" max="3072" width="9.140625" style="41"/>
    <col min="3073" max="3073" width="48.85546875" style="41" customWidth="1"/>
    <col min="3074" max="3074" width="10.85546875" style="41" customWidth="1"/>
    <col min="3075" max="3075" width="10.140625" style="41" customWidth="1"/>
    <col min="3076" max="3076" width="10" style="41" customWidth="1"/>
    <col min="3077" max="3077" width="9.28515625" style="41" customWidth="1"/>
    <col min="3078" max="3078" width="7.140625" style="41" customWidth="1"/>
    <col min="3079" max="3328" width="9.140625" style="41"/>
    <col min="3329" max="3329" width="48.85546875" style="41" customWidth="1"/>
    <col min="3330" max="3330" width="10.85546875" style="41" customWidth="1"/>
    <col min="3331" max="3331" width="10.140625" style="41" customWidth="1"/>
    <col min="3332" max="3332" width="10" style="41" customWidth="1"/>
    <col min="3333" max="3333" width="9.28515625" style="41" customWidth="1"/>
    <col min="3334" max="3334" width="7.140625" style="41" customWidth="1"/>
    <col min="3335" max="3584" width="9.140625" style="41"/>
    <col min="3585" max="3585" width="48.85546875" style="41" customWidth="1"/>
    <col min="3586" max="3586" width="10.85546875" style="41" customWidth="1"/>
    <col min="3587" max="3587" width="10.140625" style="41" customWidth="1"/>
    <col min="3588" max="3588" width="10" style="41" customWidth="1"/>
    <col min="3589" max="3589" width="9.28515625" style="41" customWidth="1"/>
    <col min="3590" max="3590" width="7.140625" style="41" customWidth="1"/>
    <col min="3591" max="3840" width="9.140625" style="41"/>
    <col min="3841" max="3841" width="48.85546875" style="41" customWidth="1"/>
    <col min="3842" max="3842" width="10.85546875" style="41" customWidth="1"/>
    <col min="3843" max="3843" width="10.140625" style="41" customWidth="1"/>
    <col min="3844" max="3844" width="10" style="41" customWidth="1"/>
    <col min="3845" max="3845" width="9.28515625" style="41" customWidth="1"/>
    <col min="3846" max="3846" width="7.140625" style="41" customWidth="1"/>
    <col min="3847" max="4096" width="9.140625" style="41"/>
    <col min="4097" max="4097" width="48.85546875" style="41" customWidth="1"/>
    <col min="4098" max="4098" width="10.85546875" style="41" customWidth="1"/>
    <col min="4099" max="4099" width="10.140625" style="41" customWidth="1"/>
    <col min="4100" max="4100" width="10" style="41" customWidth="1"/>
    <col min="4101" max="4101" width="9.28515625" style="41" customWidth="1"/>
    <col min="4102" max="4102" width="7.140625" style="41" customWidth="1"/>
    <col min="4103" max="4352" width="9.140625" style="41"/>
    <col min="4353" max="4353" width="48.85546875" style="41" customWidth="1"/>
    <col min="4354" max="4354" width="10.85546875" style="41" customWidth="1"/>
    <col min="4355" max="4355" width="10.140625" style="41" customWidth="1"/>
    <col min="4356" max="4356" width="10" style="41" customWidth="1"/>
    <col min="4357" max="4357" width="9.28515625" style="41" customWidth="1"/>
    <col min="4358" max="4358" width="7.140625" style="41" customWidth="1"/>
    <col min="4359" max="4608" width="9.140625" style="41"/>
    <col min="4609" max="4609" width="48.85546875" style="41" customWidth="1"/>
    <col min="4610" max="4610" width="10.85546875" style="41" customWidth="1"/>
    <col min="4611" max="4611" width="10.140625" style="41" customWidth="1"/>
    <col min="4612" max="4612" width="10" style="41" customWidth="1"/>
    <col min="4613" max="4613" width="9.28515625" style="41" customWidth="1"/>
    <col min="4614" max="4614" width="7.140625" style="41" customWidth="1"/>
    <col min="4615" max="4864" width="9.140625" style="41"/>
    <col min="4865" max="4865" width="48.85546875" style="41" customWidth="1"/>
    <col min="4866" max="4866" width="10.85546875" style="41" customWidth="1"/>
    <col min="4867" max="4867" width="10.140625" style="41" customWidth="1"/>
    <col min="4868" max="4868" width="10" style="41" customWidth="1"/>
    <col min="4869" max="4869" width="9.28515625" style="41" customWidth="1"/>
    <col min="4870" max="4870" width="7.140625" style="41" customWidth="1"/>
    <col min="4871" max="5120" width="9.140625" style="41"/>
    <col min="5121" max="5121" width="48.85546875" style="41" customWidth="1"/>
    <col min="5122" max="5122" width="10.85546875" style="41" customWidth="1"/>
    <col min="5123" max="5123" width="10.140625" style="41" customWidth="1"/>
    <col min="5124" max="5124" width="10" style="41" customWidth="1"/>
    <col min="5125" max="5125" width="9.28515625" style="41" customWidth="1"/>
    <col min="5126" max="5126" width="7.140625" style="41" customWidth="1"/>
    <col min="5127" max="5376" width="9.140625" style="41"/>
    <col min="5377" max="5377" width="48.85546875" style="41" customWidth="1"/>
    <col min="5378" max="5378" width="10.85546875" style="41" customWidth="1"/>
    <col min="5379" max="5379" width="10.140625" style="41" customWidth="1"/>
    <col min="5380" max="5380" width="10" style="41" customWidth="1"/>
    <col min="5381" max="5381" width="9.28515625" style="41" customWidth="1"/>
    <col min="5382" max="5382" width="7.140625" style="41" customWidth="1"/>
    <col min="5383" max="5632" width="9.140625" style="41"/>
    <col min="5633" max="5633" width="48.85546875" style="41" customWidth="1"/>
    <col min="5634" max="5634" width="10.85546875" style="41" customWidth="1"/>
    <col min="5635" max="5635" width="10.140625" style="41" customWidth="1"/>
    <col min="5636" max="5636" width="10" style="41" customWidth="1"/>
    <col min="5637" max="5637" width="9.28515625" style="41" customWidth="1"/>
    <col min="5638" max="5638" width="7.140625" style="41" customWidth="1"/>
    <col min="5639" max="5888" width="9.140625" style="41"/>
    <col min="5889" max="5889" width="48.85546875" style="41" customWidth="1"/>
    <col min="5890" max="5890" width="10.85546875" style="41" customWidth="1"/>
    <col min="5891" max="5891" width="10.140625" style="41" customWidth="1"/>
    <col min="5892" max="5892" width="10" style="41" customWidth="1"/>
    <col min="5893" max="5893" width="9.28515625" style="41" customWidth="1"/>
    <col min="5894" max="5894" width="7.140625" style="41" customWidth="1"/>
    <col min="5895" max="6144" width="9.140625" style="41"/>
    <col min="6145" max="6145" width="48.85546875" style="41" customWidth="1"/>
    <col min="6146" max="6146" width="10.85546875" style="41" customWidth="1"/>
    <col min="6147" max="6147" width="10.140625" style="41" customWidth="1"/>
    <col min="6148" max="6148" width="10" style="41" customWidth="1"/>
    <col min="6149" max="6149" width="9.28515625" style="41" customWidth="1"/>
    <col min="6150" max="6150" width="7.140625" style="41" customWidth="1"/>
    <col min="6151" max="6400" width="9.140625" style="41"/>
    <col min="6401" max="6401" width="48.85546875" style="41" customWidth="1"/>
    <col min="6402" max="6402" width="10.85546875" style="41" customWidth="1"/>
    <col min="6403" max="6403" width="10.140625" style="41" customWidth="1"/>
    <col min="6404" max="6404" width="10" style="41" customWidth="1"/>
    <col min="6405" max="6405" width="9.28515625" style="41" customWidth="1"/>
    <col min="6406" max="6406" width="7.140625" style="41" customWidth="1"/>
    <col min="6407" max="6656" width="9.140625" style="41"/>
    <col min="6657" max="6657" width="48.85546875" style="41" customWidth="1"/>
    <col min="6658" max="6658" width="10.85546875" style="41" customWidth="1"/>
    <col min="6659" max="6659" width="10.140625" style="41" customWidth="1"/>
    <col min="6660" max="6660" width="10" style="41" customWidth="1"/>
    <col min="6661" max="6661" width="9.28515625" style="41" customWidth="1"/>
    <col min="6662" max="6662" width="7.140625" style="41" customWidth="1"/>
    <col min="6663" max="6912" width="9.140625" style="41"/>
    <col min="6913" max="6913" width="48.85546875" style="41" customWidth="1"/>
    <col min="6914" max="6914" width="10.85546875" style="41" customWidth="1"/>
    <col min="6915" max="6915" width="10.140625" style="41" customWidth="1"/>
    <col min="6916" max="6916" width="10" style="41" customWidth="1"/>
    <col min="6917" max="6917" width="9.28515625" style="41" customWidth="1"/>
    <col min="6918" max="6918" width="7.140625" style="41" customWidth="1"/>
    <col min="6919" max="7168" width="9.140625" style="41"/>
    <col min="7169" max="7169" width="48.85546875" style="41" customWidth="1"/>
    <col min="7170" max="7170" width="10.85546875" style="41" customWidth="1"/>
    <col min="7171" max="7171" width="10.140625" style="41" customWidth="1"/>
    <col min="7172" max="7172" width="10" style="41" customWidth="1"/>
    <col min="7173" max="7173" width="9.28515625" style="41" customWidth="1"/>
    <col min="7174" max="7174" width="7.140625" style="41" customWidth="1"/>
    <col min="7175" max="7424" width="9.140625" style="41"/>
    <col min="7425" max="7425" width="48.85546875" style="41" customWidth="1"/>
    <col min="7426" max="7426" width="10.85546875" style="41" customWidth="1"/>
    <col min="7427" max="7427" width="10.140625" style="41" customWidth="1"/>
    <col min="7428" max="7428" width="10" style="41" customWidth="1"/>
    <col min="7429" max="7429" width="9.28515625" style="41" customWidth="1"/>
    <col min="7430" max="7430" width="7.140625" style="41" customWidth="1"/>
    <col min="7431" max="7680" width="9.140625" style="41"/>
    <col min="7681" max="7681" width="48.85546875" style="41" customWidth="1"/>
    <col min="7682" max="7682" width="10.85546875" style="41" customWidth="1"/>
    <col min="7683" max="7683" width="10.140625" style="41" customWidth="1"/>
    <col min="7684" max="7684" width="10" style="41" customWidth="1"/>
    <col min="7685" max="7685" width="9.28515625" style="41" customWidth="1"/>
    <col min="7686" max="7686" width="7.140625" style="41" customWidth="1"/>
    <col min="7687" max="7936" width="9.140625" style="41"/>
    <col min="7937" max="7937" width="48.85546875" style="41" customWidth="1"/>
    <col min="7938" max="7938" width="10.85546875" style="41" customWidth="1"/>
    <col min="7939" max="7939" width="10.140625" style="41" customWidth="1"/>
    <col min="7940" max="7940" width="10" style="41" customWidth="1"/>
    <col min="7941" max="7941" width="9.28515625" style="41" customWidth="1"/>
    <col min="7942" max="7942" width="7.140625" style="41" customWidth="1"/>
    <col min="7943" max="8192" width="9.140625" style="41"/>
    <col min="8193" max="8193" width="48.85546875" style="41" customWidth="1"/>
    <col min="8194" max="8194" width="10.85546875" style="41" customWidth="1"/>
    <col min="8195" max="8195" width="10.140625" style="41" customWidth="1"/>
    <col min="8196" max="8196" width="10" style="41" customWidth="1"/>
    <col min="8197" max="8197" width="9.28515625" style="41" customWidth="1"/>
    <col min="8198" max="8198" width="7.140625" style="41" customWidth="1"/>
    <col min="8199" max="8448" width="9.140625" style="41"/>
    <col min="8449" max="8449" width="48.85546875" style="41" customWidth="1"/>
    <col min="8450" max="8450" width="10.85546875" style="41" customWidth="1"/>
    <col min="8451" max="8451" width="10.140625" style="41" customWidth="1"/>
    <col min="8452" max="8452" width="10" style="41" customWidth="1"/>
    <col min="8453" max="8453" width="9.28515625" style="41" customWidth="1"/>
    <col min="8454" max="8454" width="7.140625" style="41" customWidth="1"/>
    <col min="8455" max="8704" width="9.140625" style="41"/>
    <col min="8705" max="8705" width="48.85546875" style="41" customWidth="1"/>
    <col min="8706" max="8706" width="10.85546875" style="41" customWidth="1"/>
    <col min="8707" max="8707" width="10.140625" style="41" customWidth="1"/>
    <col min="8708" max="8708" width="10" style="41" customWidth="1"/>
    <col min="8709" max="8709" width="9.28515625" style="41" customWidth="1"/>
    <col min="8710" max="8710" width="7.140625" style="41" customWidth="1"/>
    <col min="8711" max="8960" width="9.140625" style="41"/>
    <col min="8961" max="8961" width="48.85546875" style="41" customWidth="1"/>
    <col min="8962" max="8962" width="10.85546875" style="41" customWidth="1"/>
    <col min="8963" max="8963" width="10.140625" style="41" customWidth="1"/>
    <col min="8964" max="8964" width="10" style="41" customWidth="1"/>
    <col min="8965" max="8965" width="9.28515625" style="41" customWidth="1"/>
    <col min="8966" max="8966" width="7.140625" style="41" customWidth="1"/>
    <col min="8967" max="9216" width="9.140625" style="41"/>
    <col min="9217" max="9217" width="48.85546875" style="41" customWidth="1"/>
    <col min="9218" max="9218" width="10.85546875" style="41" customWidth="1"/>
    <col min="9219" max="9219" width="10.140625" style="41" customWidth="1"/>
    <col min="9220" max="9220" width="10" style="41" customWidth="1"/>
    <col min="9221" max="9221" width="9.28515625" style="41" customWidth="1"/>
    <col min="9222" max="9222" width="7.140625" style="41" customWidth="1"/>
    <col min="9223" max="9472" width="9.140625" style="41"/>
    <col min="9473" max="9473" width="48.85546875" style="41" customWidth="1"/>
    <col min="9474" max="9474" width="10.85546875" style="41" customWidth="1"/>
    <col min="9475" max="9475" width="10.140625" style="41" customWidth="1"/>
    <col min="9476" max="9476" width="10" style="41" customWidth="1"/>
    <col min="9477" max="9477" width="9.28515625" style="41" customWidth="1"/>
    <col min="9478" max="9478" width="7.140625" style="41" customWidth="1"/>
    <col min="9479" max="9728" width="9.140625" style="41"/>
    <col min="9729" max="9729" width="48.85546875" style="41" customWidth="1"/>
    <col min="9730" max="9730" width="10.85546875" style="41" customWidth="1"/>
    <col min="9731" max="9731" width="10.140625" style="41" customWidth="1"/>
    <col min="9732" max="9732" width="10" style="41" customWidth="1"/>
    <col min="9733" max="9733" width="9.28515625" style="41" customWidth="1"/>
    <col min="9734" max="9734" width="7.140625" style="41" customWidth="1"/>
    <col min="9735" max="9984" width="9.140625" style="41"/>
    <col min="9985" max="9985" width="48.85546875" style="41" customWidth="1"/>
    <col min="9986" max="9986" width="10.85546875" style="41" customWidth="1"/>
    <col min="9987" max="9987" width="10.140625" style="41" customWidth="1"/>
    <col min="9988" max="9988" width="10" style="41" customWidth="1"/>
    <col min="9989" max="9989" width="9.28515625" style="41" customWidth="1"/>
    <col min="9990" max="9990" width="7.140625" style="41" customWidth="1"/>
    <col min="9991" max="10240" width="9.140625" style="41"/>
    <col min="10241" max="10241" width="48.85546875" style="41" customWidth="1"/>
    <col min="10242" max="10242" width="10.85546875" style="41" customWidth="1"/>
    <col min="10243" max="10243" width="10.140625" style="41" customWidth="1"/>
    <col min="10244" max="10244" width="10" style="41" customWidth="1"/>
    <col min="10245" max="10245" width="9.28515625" style="41" customWidth="1"/>
    <col min="10246" max="10246" width="7.140625" style="41" customWidth="1"/>
    <col min="10247" max="10496" width="9.140625" style="41"/>
    <col min="10497" max="10497" width="48.85546875" style="41" customWidth="1"/>
    <col min="10498" max="10498" width="10.85546875" style="41" customWidth="1"/>
    <col min="10499" max="10499" width="10.140625" style="41" customWidth="1"/>
    <col min="10500" max="10500" width="10" style="41" customWidth="1"/>
    <col min="10501" max="10501" width="9.28515625" style="41" customWidth="1"/>
    <col min="10502" max="10502" width="7.140625" style="41" customWidth="1"/>
    <col min="10503" max="10752" width="9.140625" style="41"/>
    <col min="10753" max="10753" width="48.85546875" style="41" customWidth="1"/>
    <col min="10754" max="10754" width="10.85546875" style="41" customWidth="1"/>
    <col min="10755" max="10755" width="10.140625" style="41" customWidth="1"/>
    <col min="10756" max="10756" width="10" style="41" customWidth="1"/>
    <col min="10757" max="10757" width="9.28515625" style="41" customWidth="1"/>
    <col min="10758" max="10758" width="7.140625" style="41" customWidth="1"/>
    <col min="10759" max="11008" width="9.140625" style="41"/>
    <col min="11009" max="11009" width="48.85546875" style="41" customWidth="1"/>
    <col min="11010" max="11010" width="10.85546875" style="41" customWidth="1"/>
    <col min="11011" max="11011" width="10.140625" style="41" customWidth="1"/>
    <col min="11012" max="11012" width="10" style="41" customWidth="1"/>
    <col min="11013" max="11013" width="9.28515625" style="41" customWidth="1"/>
    <col min="11014" max="11014" width="7.140625" style="41" customWidth="1"/>
    <col min="11015" max="11264" width="9.140625" style="41"/>
    <col min="11265" max="11265" width="48.85546875" style="41" customWidth="1"/>
    <col min="11266" max="11266" width="10.85546875" style="41" customWidth="1"/>
    <col min="11267" max="11267" width="10.140625" style="41" customWidth="1"/>
    <col min="11268" max="11268" width="10" style="41" customWidth="1"/>
    <col min="11269" max="11269" width="9.28515625" style="41" customWidth="1"/>
    <col min="11270" max="11270" width="7.140625" style="41" customWidth="1"/>
    <col min="11271" max="11520" width="9.140625" style="41"/>
    <col min="11521" max="11521" width="48.85546875" style="41" customWidth="1"/>
    <col min="11522" max="11522" width="10.85546875" style="41" customWidth="1"/>
    <col min="11523" max="11523" width="10.140625" style="41" customWidth="1"/>
    <col min="11524" max="11524" width="10" style="41" customWidth="1"/>
    <col min="11525" max="11525" width="9.28515625" style="41" customWidth="1"/>
    <col min="11526" max="11526" width="7.140625" style="41" customWidth="1"/>
    <col min="11527" max="11776" width="9.140625" style="41"/>
    <col min="11777" max="11777" width="48.85546875" style="41" customWidth="1"/>
    <col min="11778" max="11778" width="10.85546875" style="41" customWidth="1"/>
    <col min="11779" max="11779" width="10.140625" style="41" customWidth="1"/>
    <col min="11780" max="11780" width="10" style="41" customWidth="1"/>
    <col min="11781" max="11781" width="9.28515625" style="41" customWidth="1"/>
    <col min="11782" max="11782" width="7.140625" style="41" customWidth="1"/>
    <col min="11783" max="12032" width="9.140625" style="41"/>
    <col min="12033" max="12033" width="48.85546875" style="41" customWidth="1"/>
    <col min="12034" max="12034" width="10.85546875" style="41" customWidth="1"/>
    <col min="12035" max="12035" width="10.140625" style="41" customWidth="1"/>
    <col min="12036" max="12036" width="10" style="41" customWidth="1"/>
    <col min="12037" max="12037" width="9.28515625" style="41" customWidth="1"/>
    <col min="12038" max="12038" width="7.140625" style="41" customWidth="1"/>
    <col min="12039" max="12288" width="9.140625" style="41"/>
    <col min="12289" max="12289" width="48.85546875" style="41" customWidth="1"/>
    <col min="12290" max="12290" width="10.85546875" style="41" customWidth="1"/>
    <col min="12291" max="12291" width="10.140625" style="41" customWidth="1"/>
    <col min="12292" max="12292" width="10" style="41" customWidth="1"/>
    <col min="12293" max="12293" width="9.28515625" style="41" customWidth="1"/>
    <col min="12294" max="12294" width="7.140625" style="41" customWidth="1"/>
    <col min="12295" max="12544" width="9.140625" style="41"/>
    <col min="12545" max="12545" width="48.85546875" style="41" customWidth="1"/>
    <col min="12546" max="12546" width="10.85546875" style="41" customWidth="1"/>
    <col min="12547" max="12547" width="10.140625" style="41" customWidth="1"/>
    <col min="12548" max="12548" width="10" style="41" customWidth="1"/>
    <col min="12549" max="12549" width="9.28515625" style="41" customWidth="1"/>
    <col min="12550" max="12550" width="7.140625" style="41" customWidth="1"/>
    <col min="12551" max="12800" width="9.140625" style="41"/>
    <col min="12801" max="12801" width="48.85546875" style="41" customWidth="1"/>
    <col min="12802" max="12802" width="10.85546875" style="41" customWidth="1"/>
    <col min="12803" max="12803" width="10.140625" style="41" customWidth="1"/>
    <col min="12804" max="12804" width="10" style="41" customWidth="1"/>
    <col min="12805" max="12805" width="9.28515625" style="41" customWidth="1"/>
    <col min="12806" max="12806" width="7.140625" style="41" customWidth="1"/>
    <col min="12807" max="13056" width="9.140625" style="41"/>
    <col min="13057" max="13057" width="48.85546875" style="41" customWidth="1"/>
    <col min="13058" max="13058" width="10.85546875" style="41" customWidth="1"/>
    <col min="13059" max="13059" width="10.140625" style="41" customWidth="1"/>
    <col min="13060" max="13060" width="10" style="41" customWidth="1"/>
    <col min="13061" max="13061" width="9.28515625" style="41" customWidth="1"/>
    <col min="13062" max="13062" width="7.140625" style="41" customWidth="1"/>
    <col min="13063" max="13312" width="9.140625" style="41"/>
    <col min="13313" max="13313" width="48.85546875" style="41" customWidth="1"/>
    <col min="13314" max="13314" width="10.85546875" style="41" customWidth="1"/>
    <col min="13315" max="13315" width="10.140625" style="41" customWidth="1"/>
    <col min="13316" max="13316" width="10" style="41" customWidth="1"/>
    <col min="13317" max="13317" width="9.28515625" style="41" customWidth="1"/>
    <col min="13318" max="13318" width="7.140625" style="41" customWidth="1"/>
    <col min="13319" max="13568" width="9.140625" style="41"/>
    <col min="13569" max="13569" width="48.85546875" style="41" customWidth="1"/>
    <col min="13570" max="13570" width="10.85546875" style="41" customWidth="1"/>
    <col min="13571" max="13571" width="10.140625" style="41" customWidth="1"/>
    <col min="13572" max="13572" width="10" style="41" customWidth="1"/>
    <col min="13573" max="13573" width="9.28515625" style="41" customWidth="1"/>
    <col min="13574" max="13574" width="7.140625" style="41" customWidth="1"/>
    <col min="13575" max="13824" width="9.140625" style="41"/>
    <col min="13825" max="13825" width="48.85546875" style="41" customWidth="1"/>
    <col min="13826" max="13826" width="10.85546875" style="41" customWidth="1"/>
    <col min="13827" max="13827" width="10.140625" style="41" customWidth="1"/>
    <col min="13828" max="13828" width="10" style="41" customWidth="1"/>
    <col min="13829" max="13829" width="9.28515625" style="41" customWidth="1"/>
    <col min="13830" max="13830" width="7.140625" style="41" customWidth="1"/>
    <col min="13831" max="14080" width="9.140625" style="41"/>
    <col min="14081" max="14081" width="48.85546875" style="41" customWidth="1"/>
    <col min="14082" max="14082" width="10.85546875" style="41" customWidth="1"/>
    <col min="14083" max="14083" width="10.140625" style="41" customWidth="1"/>
    <col min="14084" max="14084" width="10" style="41" customWidth="1"/>
    <col min="14085" max="14085" width="9.28515625" style="41" customWidth="1"/>
    <col min="14086" max="14086" width="7.140625" style="41" customWidth="1"/>
    <col min="14087" max="14336" width="9.140625" style="41"/>
    <col min="14337" max="14337" width="48.85546875" style="41" customWidth="1"/>
    <col min="14338" max="14338" width="10.85546875" style="41" customWidth="1"/>
    <col min="14339" max="14339" width="10.140625" style="41" customWidth="1"/>
    <col min="14340" max="14340" width="10" style="41" customWidth="1"/>
    <col min="14341" max="14341" width="9.28515625" style="41" customWidth="1"/>
    <col min="14342" max="14342" width="7.140625" style="41" customWidth="1"/>
    <col min="14343" max="14592" width="9.140625" style="41"/>
    <col min="14593" max="14593" width="48.85546875" style="41" customWidth="1"/>
    <col min="14594" max="14594" width="10.85546875" style="41" customWidth="1"/>
    <col min="14595" max="14595" width="10.140625" style="41" customWidth="1"/>
    <col min="14596" max="14596" width="10" style="41" customWidth="1"/>
    <col min="14597" max="14597" width="9.28515625" style="41" customWidth="1"/>
    <col min="14598" max="14598" width="7.140625" style="41" customWidth="1"/>
    <col min="14599" max="14848" width="9.140625" style="41"/>
    <col min="14849" max="14849" width="48.85546875" style="41" customWidth="1"/>
    <col min="14850" max="14850" width="10.85546875" style="41" customWidth="1"/>
    <col min="14851" max="14851" width="10.140625" style="41" customWidth="1"/>
    <col min="14852" max="14852" width="10" style="41" customWidth="1"/>
    <col min="14853" max="14853" width="9.28515625" style="41" customWidth="1"/>
    <col min="14854" max="14854" width="7.140625" style="41" customWidth="1"/>
    <col min="14855" max="15104" width="9.140625" style="41"/>
    <col min="15105" max="15105" width="48.85546875" style="41" customWidth="1"/>
    <col min="15106" max="15106" width="10.85546875" style="41" customWidth="1"/>
    <col min="15107" max="15107" width="10.140625" style="41" customWidth="1"/>
    <col min="15108" max="15108" width="10" style="41" customWidth="1"/>
    <col min="15109" max="15109" width="9.28515625" style="41" customWidth="1"/>
    <col min="15110" max="15110" width="7.140625" style="41" customWidth="1"/>
    <col min="15111" max="15360" width="9.140625" style="41"/>
    <col min="15361" max="15361" width="48.85546875" style="41" customWidth="1"/>
    <col min="15362" max="15362" width="10.85546875" style="41" customWidth="1"/>
    <col min="15363" max="15363" width="10.140625" style="41" customWidth="1"/>
    <col min="15364" max="15364" width="10" style="41" customWidth="1"/>
    <col min="15365" max="15365" width="9.28515625" style="41" customWidth="1"/>
    <col min="15366" max="15366" width="7.140625" style="41" customWidth="1"/>
    <col min="15367" max="15616" width="9.140625" style="41"/>
    <col min="15617" max="15617" width="48.85546875" style="41" customWidth="1"/>
    <col min="15618" max="15618" width="10.85546875" style="41" customWidth="1"/>
    <col min="15619" max="15619" width="10.140625" style="41" customWidth="1"/>
    <col min="15620" max="15620" width="10" style="41" customWidth="1"/>
    <col min="15621" max="15621" width="9.28515625" style="41" customWidth="1"/>
    <col min="15622" max="15622" width="7.140625" style="41" customWidth="1"/>
    <col min="15623" max="15872" width="9.140625" style="41"/>
    <col min="15873" max="15873" width="48.85546875" style="41" customWidth="1"/>
    <col min="15874" max="15874" width="10.85546875" style="41" customWidth="1"/>
    <col min="15875" max="15875" width="10.140625" style="41" customWidth="1"/>
    <col min="15876" max="15876" width="10" style="41" customWidth="1"/>
    <col min="15877" max="15877" width="9.28515625" style="41" customWidth="1"/>
    <col min="15878" max="15878" width="7.140625" style="41" customWidth="1"/>
    <col min="15879" max="16128" width="9.140625" style="41"/>
    <col min="16129" max="16129" width="48.85546875" style="41" customWidth="1"/>
    <col min="16130" max="16130" width="10.85546875" style="41" customWidth="1"/>
    <col min="16131" max="16131" width="10.140625" style="41" customWidth="1"/>
    <col min="16132" max="16132" width="10" style="41" customWidth="1"/>
    <col min="16133" max="16133" width="9.28515625" style="41" customWidth="1"/>
    <col min="16134" max="16134" width="7.140625" style="41" customWidth="1"/>
    <col min="16135" max="16384" width="9.140625" style="41"/>
  </cols>
  <sheetData>
    <row r="1" spans="1:6">
      <c r="A1" s="555" t="s">
        <v>65</v>
      </c>
      <c r="B1" s="555"/>
      <c r="C1" s="555"/>
      <c r="D1" s="555"/>
      <c r="E1" s="555"/>
      <c r="F1" s="555"/>
    </row>
    <row r="2" spans="1:6">
      <c r="A2" s="556" t="s">
        <v>502</v>
      </c>
      <c r="B2" s="556"/>
      <c r="C2" s="556"/>
      <c r="D2" s="556"/>
      <c r="E2" s="556"/>
      <c r="F2" s="556"/>
    </row>
    <row r="3" spans="1:6" ht="15" customHeight="1">
      <c r="A3" s="553" t="s">
        <v>2</v>
      </c>
      <c r="B3" s="557" t="s">
        <v>66</v>
      </c>
      <c r="C3" s="553" t="s">
        <v>67</v>
      </c>
      <c r="D3" s="553"/>
      <c r="E3" s="553"/>
      <c r="F3" s="559" t="s">
        <v>68</v>
      </c>
    </row>
    <row r="4" spans="1:6">
      <c r="A4" s="554"/>
      <c r="B4" s="558"/>
      <c r="C4" s="343" t="s">
        <v>69</v>
      </c>
      <c r="D4" s="343" t="s">
        <v>70</v>
      </c>
      <c r="E4" s="342" t="s">
        <v>10</v>
      </c>
      <c r="F4" s="560"/>
    </row>
    <row r="5" spans="1:6" s="44" customFormat="1" ht="11.25">
      <c r="A5" s="42" t="s">
        <v>71</v>
      </c>
      <c r="B5" s="43">
        <v>18420966.199999999</v>
      </c>
      <c r="C5" s="43">
        <f>SUM(C6:C17)</f>
        <v>24767631.200000003</v>
      </c>
      <c r="D5" s="43">
        <f>SUM(D6:D17)</f>
        <v>18509019.399999999</v>
      </c>
      <c r="E5" s="43">
        <f>D5/C5*100</f>
        <v>74.730680744309524</v>
      </c>
      <c r="F5" s="43">
        <f>D5/B5*100</f>
        <v>100.47800532851528</v>
      </c>
    </row>
    <row r="6" spans="1:6" s="44" customFormat="1" ht="12.75">
      <c r="A6" s="45" t="s">
        <v>72</v>
      </c>
      <c r="B6" s="16">
        <v>9960411.9000000004</v>
      </c>
      <c r="C6" s="16">
        <v>10063295.4</v>
      </c>
      <c r="D6" s="16">
        <v>9784159.6999999993</v>
      </c>
      <c r="E6" s="16">
        <f>D6/C6*100</f>
        <v>97.226199878819003</v>
      </c>
      <c r="F6" s="16">
        <f t="shared" ref="F6:F17" si="0">D6/B6*100</f>
        <v>98.230472777938019</v>
      </c>
    </row>
    <row r="7" spans="1:6" s="44" customFormat="1" ht="11.25">
      <c r="A7" s="46" t="s">
        <v>73</v>
      </c>
      <c r="B7" s="16">
        <v>1076741.5</v>
      </c>
      <c r="C7" s="16">
        <v>1109949</v>
      </c>
      <c r="D7" s="16">
        <v>1057096</v>
      </c>
      <c r="E7" s="16">
        <f>D6/C6*100</f>
        <v>97.226199878819003</v>
      </c>
      <c r="F7" s="16">
        <f t="shared" si="0"/>
        <v>98.175467370766327</v>
      </c>
    </row>
    <row r="8" spans="1:6" s="44" customFormat="1" ht="12.75">
      <c r="A8" s="45" t="s">
        <v>74</v>
      </c>
      <c r="B8" s="50">
        <v>1238298.8999999999</v>
      </c>
      <c r="C8" s="50">
        <v>1601707.1</v>
      </c>
      <c r="D8" s="50">
        <v>1468016</v>
      </c>
      <c r="E8" s="16">
        <f>D7/C7*100</f>
        <v>95.238249685345906</v>
      </c>
      <c r="F8" s="16">
        <f t="shared" si="0"/>
        <v>118.55102188978768</v>
      </c>
    </row>
    <row r="9" spans="1:6" s="44" customFormat="1" ht="12.75">
      <c r="A9" s="45" t="s">
        <v>75</v>
      </c>
      <c r="B9" s="16">
        <v>291520.7</v>
      </c>
      <c r="C9" s="16">
        <v>327405</v>
      </c>
      <c r="D9" s="16">
        <v>285262.2</v>
      </c>
      <c r="E9" s="16">
        <f t="shared" ref="E9:E16" si="1">D9/C9*100</f>
        <v>87.128235671416149</v>
      </c>
      <c r="F9" s="16">
        <f t="shared" si="0"/>
        <v>97.853154167096875</v>
      </c>
    </row>
    <row r="10" spans="1:6" s="44" customFormat="1" ht="12.75">
      <c r="A10" s="45" t="s">
        <v>76</v>
      </c>
      <c r="B10" s="16">
        <v>572736.9</v>
      </c>
      <c r="C10" s="16">
        <v>681468.1</v>
      </c>
      <c r="D10" s="16">
        <v>613464.80000000005</v>
      </c>
      <c r="E10" s="16">
        <f t="shared" si="1"/>
        <v>90.021058946119425</v>
      </c>
      <c r="F10" s="16">
        <f t="shared" si="0"/>
        <v>107.11110110069737</v>
      </c>
    </row>
    <row r="11" spans="1:6" s="44" customFormat="1" ht="12.75">
      <c r="A11" s="45" t="s">
        <v>77</v>
      </c>
      <c r="B11" s="16">
        <v>111652.9</v>
      </c>
      <c r="C11" s="16">
        <v>105139.4</v>
      </c>
      <c r="D11" s="16">
        <v>82299.199999999997</v>
      </c>
      <c r="E11" s="16">
        <f t="shared" si="1"/>
        <v>78.276269409945272</v>
      </c>
      <c r="F11" s="16">
        <f t="shared" si="0"/>
        <v>73.709863335390295</v>
      </c>
    </row>
    <row r="12" spans="1:6" s="44" customFormat="1" ht="12.75">
      <c r="A12" s="45" t="s">
        <v>78</v>
      </c>
      <c r="B12" s="16">
        <v>72380.100000000006</v>
      </c>
      <c r="C12" s="16">
        <v>72062.399999999994</v>
      </c>
      <c r="D12" s="16">
        <v>65473.4</v>
      </c>
      <c r="E12" s="16">
        <f t="shared" si="1"/>
        <v>90.856535447057013</v>
      </c>
      <c r="F12" s="16">
        <f t="shared" si="0"/>
        <v>90.457736311499986</v>
      </c>
    </row>
    <row r="13" spans="1:6" s="44" customFormat="1" ht="12.75">
      <c r="A13" s="45" t="s">
        <v>79</v>
      </c>
      <c r="B13" s="47">
        <v>228669.8</v>
      </c>
      <c r="C13" s="47">
        <v>661107.80000000005</v>
      </c>
      <c r="D13" s="47">
        <v>399305.3</v>
      </c>
      <c r="E13" s="16">
        <f t="shared" si="1"/>
        <v>60.3994235130791</v>
      </c>
      <c r="F13" s="16">
        <f t="shared" si="0"/>
        <v>174.62091627315894</v>
      </c>
    </row>
    <row r="14" spans="1:6" s="44" customFormat="1" ht="12.75">
      <c r="A14" s="45" t="s">
        <v>80</v>
      </c>
      <c r="B14" s="47">
        <v>3585369.2</v>
      </c>
      <c r="C14" s="47">
        <v>3585369.2</v>
      </c>
      <c r="D14" s="47">
        <v>1034614.4</v>
      </c>
      <c r="E14" s="16">
        <f t="shared" si="1"/>
        <v>28.856565176049369</v>
      </c>
      <c r="F14" s="16">
        <f t="shared" si="0"/>
        <v>28.856565176049369</v>
      </c>
    </row>
    <row r="15" spans="1:6">
      <c r="A15" s="45" t="s">
        <v>81</v>
      </c>
      <c r="B15" s="48">
        <v>115275.3</v>
      </c>
      <c r="C15" s="48">
        <v>109410.8</v>
      </c>
      <c r="D15" s="48">
        <v>104195.9</v>
      </c>
      <c r="E15" s="16">
        <f t="shared" si="1"/>
        <v>95.233651522518798</v>
      </c>
      <c r="F15" s="16">
        <v>0</v>
      </c>
    </row>
    <row r="16" spans="1:6">
      <c r="A16" s="49" t="s">
        <v>82</v>
      </c>
      <c r="B16" s="50">
        <v>2088401.5</v>
      </c>
      <c r="C16" s="51">
        <v>2803462.2</v>
      </c>
      <c r="D16" s="50">
        <v>2038556.3</v>
      </c>
      <c r="E16" s="16">
        <f t="shared" si="1"/>
        <v>72.715669217869248</v>
      </c>
      <c r="F16" s="16">
        <f t="shared" si="0"/>
        <v>97.613236726750102</v>
      </c>
    </row>
    <row r="17" spans="1:6">
      <c r="A17" s="52" t="s">
        <v>83</v>
      </c>
      <c r="B17" s="53">
        <v>2401191.7999999998</v>
      </c>
      <c r="C17" s="54">
        <v>3647254.8</v>
      </c>
      <c r="D17" s="53">
        <v>1576576.2</v>
      </c>
      <c r="E17" s="55">
        <v>0</v>
      </c>
      <c r="F17" s="55">
        <f t="shared" si="0"/>
        <v>65.658070296591887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R14"/>
  <sheetViews>
    <sheetView topLeftCell="A10" workbookViewId="0">
      <selection activeCell="H8" sqref="H8"/>
    </sheetView>
  </sheetViews>
  <sheetFormatPr defaultRowHeight="15"/>
  <cols>
    <col min="4" max="5" width="5.28515625" customWidth="1"/>
    <col min="6" max="9" width="6.7109375" customWidth="1"/>
    <col min="10" max="10" width="6.28515625" customWidth="1"/>
    <col min="11" max="13" width="6.7109375" customWidth="1"/>
    <col min="14" max="15" width="7.7109375" customWidth="1"/>
    <col min="16" max="16" width="6.7109375" customWidth="1"/>
  </cols>
  <sheetData>
    <row r="2" spans="1:18" s="56" customFormat="1" ht="26.25" customHeight="1">
      <c r="C2" s="561" t="s">
        <v>84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8" s="56" customFormat="1" ht="12.75" customHeight="1">
      <c r="C3" s="561" t="s">
        <v>85</v>
      </c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4" spans="1:18" s="56" customFormat="1" ht="23.25" customHeight="1">
      <c r="C4" s="57" t="s">
        <v>629</v>
      </c>
      <c r="J4" s="58" t="s">
        <v>86</v>
      </c>
      <c r="K4" s="58"/>
      <c r="L4" s="58"/>
      <c r="M4" s="58"/>
      <c r="N4" s="59"/>
    </row>
    <row r="5" spans="1:18" s="60" customFormat="1" ht="31.5" customHeight="1">
      <c r="A5" s="562" t="s">
        <v>87</v>
      </c>
      <c r="B5" s="562" t="s">
        <v>2</v>
      </c>
      <c r="C5" s="562"/>
      <c r="D5" s="563" t="s">
        <v>88</v>
      </c>
      <c r="E5" s="563"/>
      <c r="F5" s="563" t="s">
        <v>89</v>
      </c>
      <c r="G5" s="563"/>
      <c r="H5" s="563" t="s">
        <v>90</v>
      </c>
      <c r="I5" s="563"/>
      <c r="J5" s="564" t="s">
        <v>91</v>
      </c>
      <c r="K5" s="565"/>
      <c r="L5" s="564" t="s">
        <v>92</v>
      </c>
      <c r="M5" s="565"/>
      <c r="N5" s="563" t="s">
        <v>93</v>
      </c>
      <c r="O5" s="563"/>
      <c r="P5" s="563"/>
    </row>
    <row r="6" spans="1:18" s="60" customFormat="1" ht="37.5" customHeight="1">
      <c r="A6" s="545"/>
      <c r="B6" s="562"/>
      <c r="C6" s="562"/>
      <c r="D6" s="61">
        <v>2015</v>
      </c>
      <c r="E6" s="61">
        <v>2016</v>
      </c>
      <c r="F6" s="433">
        <v>2015</v>
      </c>
      <c r="G6" s="433">
        <v>2016</v>
      </c>
      <c r="H6" s="433">
        <v>2015</v>
      </c>
      <c r="I6" s="433">
        <v>2016</v>
      </c>
      <c r="J6" s="433">
        <v>2015</v>
      </c>
      <c r="K6" s="433">
        <v>2016</v>
      </c>
      <c r="L6" s="433">
        <v>2015</v>
      </c>
      <c r="M6" s="433">
        <v>2016</v>
      </c>
      <c r="N6" s="433">
        <v>2015</v>
      </c>
      <c r="O6" s="433">
        <v>2016</v>
      </c>
      <c r="P6" s="62" t="s">
        <v>628</v>
      </c>
    </row>
    <row r="7" spans="1:18" s="66" customFormat="1" ht="43.5" customHeight="1">
      <c r="A7" s="568">
        <v>1</v>
      </c>
      <c r="B7" s="570" t="s">
        <v>94</v>
      </c>
      <c r="C7" s="63" t="s">
        <v>95</v>
      </c>
      <c r="D7" s="64">
        <v>0</v>
      </c>
      <c r="E7" s="64">
        <v>0</v>
      </c>
      <c r="F7" s="64">
        <v>5902.9</v>
      </c>
      <c r="G7" s="64">
        <v>4527.8</v>
      </c>
      <c r="H7" s="64">
        <v>359.3</v>
      </c>
      <c r="I7" s="64">
        <v>560.70000000000005</v>
      </c>
      <c r="J7" s="64">
        <v>1384</v>
      </c>
      <c r="K7" s="64">
        <v>30</v>
      </c>
      <c r="L7" s="64">
        <v>5329.6</v>
      </c>
      <c r="M7" s="65">
        <v>7349.7</v>
      </c>
      <c r="N7" s="64">
        <f>SUM(D7+F7+H7+J7+L7)</f>
        <v>12975.8</v>
      </c>
      <c r="O7" s="64">
        <f>SUM(E7+G7+I7+K7+M7)</f>
        <v>12468.2</v>
      </c>
      <c r="P7" s="64">
        <f>O7/N7*100</f>
        <v>96.088102467670595</v>
      </c>
    </row>
    <row r="8" spans="1:18" s="66" customFormat="1" ht="27" customHeight="1">
      <c r="A8" s="569"/>
      <c r="B8" s="571"/>
      <c r="C8" s="67" t="s">
        <v>96</v>
      </c>
      <c r="D8" s="68">
        <v>0.4</v>
      </c>
      <c r="E8" s="68">
        <v>0.6</v>
      </c>
      <c r="F8" s="68">
        <v>83216.5</v>
      </c>
      <c r="G8" s="68">
        <v>92842.3</v>
      </c>
      <c r="H8" s="68">
        <v>11030.9</v>
      </c>
      <c r="I8" s="68">
        <v>13999.6</v>
      </c>
      <c r="J8" s="68">
        <v>1551.9</v>
      </c>
      <c r="K8" s="68">
        <v>1871.9</v>
      </c>
      <c r="L8" s="68">
        <v>44961.8</v>
      </c>
      <c r="M8" s="69">
        <v>45892.7</v>
      </c>
      <c r="N8" s="68">
        <f t="shared" ref="N8:N14" si="0">SUM(D8+F8+H8+J8+L8)</f>
        <v>140761.5</v>
      </c>
      <c r="O8" s="68">
        <f t="shared" ref="O8:O14" si="1">SUM(E8+G8+I8+K8+M8)</f>
        <v>154607.1</v>
      </c>
      <c r="P8" s="68">
        <f t="shared" ref="P8:P14" si="2">O8/N8*100</f>
        <v>109.83621231657806</v>
      </c>
    </row>
    <row r="9" spans="1:18" s="66" customFormat="1" ht="33.75" customHeight="1">
      <c r="A9" s="569">
        <v>2</v>
      </c>
      <c r="B9" s="571" t="s">
        <v>97</v>
      </c>
      <c r="C9" s="67" t="s">
        <v>98</v>
      </c>
      <c r="D9" s="68">
        <v>0</v>
      </c>
      <c r="E9" s="68">
        <v>0</v>
      </c>
      <c r="F9" s="68">
        <v>4532.6000000000004</v>
      </c>
      <c r="G9" s="68">
        <v>5887.7</v>
      </c>
      <c r="H9" s="68">
        <v>1529</v>
      </c>
      <c r="I9" s="68">
        <v>1664.5</v>
      </c>
      <c r="J9" s="68">
        <v>75.5</v>
      </c>
      <c r="K9" s="68">
        <v>302.5</v>
      </c>
      <c r="L9" s="68">
        <v>1997.7</v>
      </c>
      <c r="M9" s="69">
        <v>394.2</v>
      </c>
      <c r="N9" s="68">
        <f t="shared" si="0"/>
        <v>8134.8</v>
      </c>
      <c r="O9" s="68">
        <f t="shared" si="1"/>
        <v>8248.9</v>
      </c>
      <c r="P9" s="68">
        <f t="shared" si="2"/>
        <v>101.40261592171902</v>
      </c>
    </row>
    <row r="10" spans="1:18" s="66" customFormat="1" ht="24" customHeight="1">
      <c r="A10" s="569"/>
      <c r="B10" s="571"/>
      <c r="C10" s="67" t="s">
        <v>99</v>
      </c>
      <c r="D10" s="68">
        <v>0.5</v>
      </c>
      <c r="E10" s="68">
        <v>0.5</v>
      </c>
      <c r="F10" s="68">
        <v>85255.5</v>
      </c>
      <c r="G10" s="68">
        <v>87343.5</v>
      </c>
      <c r="H10" s="68">
        <v>10774.8</v>
      </c>
      <c r="I10" s="68">
        <v>12889.4</v>
      </c>
      <c r="J10" s="68">
        <v>2888.8</v>
      </c>
      <c r="K10" s="68">
        <v>1617</v>
      </c>
      <c r="L10" s="68">
        <v>47819.199999999997</v>
      </c>
      <c r="M10" s="69">
        <v>47534.8</v>
      </c>
      <c r="N10" s="68">
        <f t="shared" si="0"/>
        <v>146738.79999999999</v>
      </c>
      <c r="O10" s="68">
        <f t="shared" si="1"/>
        <v>149385.20000000001</v>
      </c>
      <c r="P10" s="68">
        <f t="shared" si="2"/>
        <v>101.80347665375484</v>
      </c>
    </row>
    <row r="11" spans="1:18" s="66" customFormat="1" ht="34.5" customHeight="1">
      <c r="A11" s="70">
        <v>3</v>
      </c>
      <c r="B11" s="566" t="s">
        <v>100</v>
      </c>
      <c r="C11" s="566"/>
      <c r="D11" s="68">
        <v>0</v>
      </c>
      <c r="E11" s="68">
        <v>0</v>
      </c>
      <c r="F11" s="68">
        <v>47975.6</v>
      </c>
      <c r="G11" s="68">
        <v>46128.5</v>
      </c>
      <c r="H11" s="68">
        <v>6105.7</v>
      </c>
      <c r="I11" s="68">
        <v>7437</v>
      </c>
      <c r="J11" s="68">
        <v>1537.6</v>
      </c>
      <c r="K11" s="68">
        <v>634.5</v>
      </c>
      <c r="L11" s="68">
        <v>15907.3</v>
      </c>
      <c r="M11" s="69">
        <v>23584.2</v>
      </c>
      <c r="N11" s="68">
        <f t="shared" si="0"/>
        <v>71526.2</v>
      </c>
      <c r="O11" s="68">
        <f t="shared" si="1"/>
        <v>77784.2</v>
      </c>
      <c r="P11" s="68">
        <f t="shared" si="2"/>
        <v>108.74924153666767</v>
      </c>
      <c r="Q11" s="71"/>
      <c r="R11" s="71"/>
    </row>
    <row r="12" spans="1:18" s="66" customFormat="1" ht="32.25" customHeight="1">
      <c r="A12" s="70"/>
      <c r="B12" s="566" t="s">
        <v>101</v>
      </c>
      <c r="C12" s="566"/>
      <c r="D12" s="68">
        <v>0</v>
      </c>
      <c r="E12" s="68">
        <v>0</v>
      </c>
      <c r="F12" s="68">
        <v>81.3</v>
      </c>
      <c r="G12" s="68">
        <v>350</v>
      </c>
      <c r="H12" s="68">
        <v>142</v>
      </c>
      <c r="I12" s="68">
        <v>268.2</v>
      </c>
      <c r="J12" s="68">
        <v>0</v>
      </c>
      <c r="K12" s="68">
        <v>46.4</v>
      </c>
      <c r="L12" s="68">
        <v>79.400000000000006</v>
      </c>
      <c r="M12" s="69">
        <v>82.9</v>
      </c>
      <c r="N12" s="68">
        <f t="shared" si="0"/>
        <v>302.70000000000005</v>
      </c>
      <c r="O12" s="68">
        <f t="shared" si="1"/>
        <v>747.5</v>
      </c>
      <c r="P12" s="68">
        <f t="shared" si="2"/>
        <v>246.94416914436732</v>
      </c>
      <c r="Q12" s="71"/>
    </row>
    <row r="13" spans="1:18" s="66" customFormat="1" ht="24" customHeight="1">
      <c r="A13" s="70"/>
      <c r="B13" s="566" t="s">
        <v>102</v>
      </c>
      <c r="C13" s="566"/>
      <c r="D13" s="68">
        <v>0</v>
      </c>
      <c r="E13" s="68">
        <v>0</v>
      </c>
      <c r="F13" s="68">
        <v>93.9</v>
      </c>
      <c r="G13" s="68">
        <v>308.39999999999998</v>
      </c>
      <c r="H13" s="68">
        <v>3.2</v>
      </c>
      <c r="I13" s="68">
        <v>247.4</v>
      </c>
      <c r="J13" s="68">
        <v>6.2</v>
      </c>
      <c r="K13" s="68">
        <v>38.1</v>
      </c>
      <c r="L13" s="68">
        <v>11</v>
      </c>
      <c r="M13" s="69">
        <v>29.5</v>
      </c>
      <c r="N13" s="68">
        <f t="shared" si="0"/>
        <v>114.30000000000001</v>
      </c>
      <c r="O13" s="68">
        <f t="shared" si="1"/>
        <v>623.4</v>
      </c>
      <c r="P13" s="68">
        <f t="shared" si="2"/>
        <v>545.40682414698153</v>
      </c>
    </row>
    <row r="14" spans="1:18" s="66" customFormat="1" ht="45" customHeight="1" thickBot="1">
      <c r="A14" s="72">
        <v>4</v>
      </c>
      <c r="B14" s="567" t="s">
        <v>103</v>
      </c>
      <c r="C14" s="567"/>
      <c r="D14" s="73">
        <v>0</v>
      </c>
      <c r="E14" s="73">
        <v>0</v>
      </c>
      <c r="F14" s="73">
        <v>17140.099999999999</v>
      </c>
      <c r="G14" s="73">
        <v>20385.099999999999</v>
      </c>
      <c r="H14" s="73">
        <v>3292.5</v>
      </c>
      <c r="I14" s="73">
        <v>3318.9</v>
      </c>
      <c r="J14" s="73">
        <v>79</v>
      </c>
      <c r="K14" s="73">
        <v>158.30000000000001</v>
      </c>
      <c r="L14" s="73">
        <v>7994.2</v>
      </c>
      <c r="M14" s="74">
        <v>7850.7</v>
      </c>
      <c r="N14" s="73">
        <f t="shared" si="0"/>
        <v>28505.8</v>
      </c>
      <c r="O14" s="73">
        <f t="shared" si="1"/>
        <v>31713</v>
      </c>
      <c r="P14" s="73">
        <f t="shared" si="2"/>
        <v>111.25104364725775</v>
      </c>
    </row>
  </sheetData>
  <mergeCells count="18">
    <mergeCell ref="B13:C13"/>
    <mergeCell ref="B14:C14"/>
    <mergeCell ref="A7:A8"/>
    <mergeCell ref="B7:B8"/>
    <mergeCell ref="A9:A10"/>
    <mergeCell ref="B9:B10"/>
    <mergeCell ref="B11:C11"/>
    <mergeCell ref="B12:C12"/>
    <mergeCell ref="C2:N2"/>
    <mergeCell ref="C3:N3"/>
    <mergeCell ref="A5:A6"/>
    <mergeCell ref="B5:C6"/>
    <mergeCell ref="D5:E5"/>
    <mergeCell ref="F5:G5"/>
    <mergeCell ref="H5:I5"/>
    <mergeCell ref="J5:K5"/>
    <mergeCell ref="L5:M5"/>
    <mergeCell ref="N5:P5"/>
  </mergeCells>
  <printOptions horizontalCentered="1"/>
  <pageMargins left="0.45" right="0.2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1"/>
  <sheetViews>
    <sheetView topLeftCell="A7" workbookViewId="0">
      <selection activeCell="N27" sqref="N27"/>
    </sheetView>
  </sheetViews>
  <sheetFormatPr defaultRowHeight="15"/>
  <cols>
    <col min="1" max="1" width="14.42578125" customWidth="1"/>
    <col min="2" max="2" width="6.5703125" customWidth="1"/>
    <col min="3" max="5" width="4.7109375" customWidth="1"/>
    <col min="6" max="6" width="5" customWidth="1"/>
    <col min="7" max="7" width="5.85546875" customWidth="1"/>
    <col min="8" max="8" width="6.140625" customWidth="1"/>
    <col min="9" max="9" width="5.7109375" customWidth="1"/>
    <col min="10" max="10" width="4.7109375" customWidth="1"/>
    <col min="11" max="11" width="5.28515625" customWidth="1"/>
    <col min="12" max="12" width="6.28515625" customWidth="1"/>
    <col min="13" max="15" width="6.140625" customWidth="1"/>
    <col min="257" max="257" width="14.42578125" customWidth="1"/>
    <col min="258" max="258" width="6.5703125" customWidth="1"/>
    <col min="259" max="261" width="4.7109375" customWidth="1"/>
    <col min="262" max="262" width="5" customWidth="1"/>
    <col min="263" max="263" width="5.85546875" customWidth="1"/>
    <col min="264" max="264" width="6.140625" customWidth="1"/>
    <col min="265" max="265" width="5.7109375" customWidth="1"/>
    <col min="266" max="266" width="4.7109375" customWidth="1"/>
    <col min="267" max="267" width="5.28515625" customWidth="1"/>
    <col min="268" max="268" width="6.28515625" customWidth="1"/>
    <col min="269" max="271" width="6.140625" customWidth="1"/>
    <col min="513" max="513" width="14.42578125" customWidth="1"/>
    <col min="514" max="514" width="6.5703125" customWidth="1"/>
    <col min="515" max="517" width="4.7109375" customWidth="1"/>
    <col min="518" max="518" width="5" customWidth="1"/>
    <col min="519" max="519" width="5.85546875" customWidth="1"/>
    <col min="520" max="520" width="6.140625" customWidth="1"/>
    <col min="521" max="521" width="5.7109375" customWidth="1"/>
    <col min="522" max="522" width="4.7109375" customWidth="1"/>
    <col min="523" max="523" width="5.28515625" customWidth="1"/>
    <col min="524" max="524" width="6.28515625" customWidth="1"/>
    <col min="525" max="527" width="6.140625" customWidth="1"/>
    <col min="769" max="769" width="14.42578125" customWidth="1"/>
    <col min="770" max="770" width="6.5703125" customWidth="1"/>
    <col min="771" max="773" width="4.7109375" customWidth="1"/>
    <col min="774" max="774" width="5" customWidth="1"/>
    <col min="775" max="775" width="5.85546875" customWidth="1"/>
    <col min="776" max="776" width="6.140625" customWidth="1"/>
    <col min="777" max="777" width="5.7109375" customWidth="1"/>
    <col min="778" max="778" width="4.7109375" customWidth="1"/>
    <col min="779" max="779" width="5.28515625" customWidth="1"/>
    <col min="780" max="780" width="6.28515625" customWidth="1"/>
    <col min="781" max="783" width="6.140625" customWidth="1"/>
    <col min="1025" max="1025" width="14.42578125" customWidth="1"/>
    <col min="1026" max="1026" width="6.5703125" customWidth="1"/>
    <col min="1027" max="1029" width="4.7109375" customWidth="1"/>
    <col min="1030" max="1030" width="5" customWidth="1"/>
    <col min="1031" max="1031" width="5.85546875" customWidth="1"/>
    <col min="1032" max="1032" width="6.140625" customWidth="1"/>
    <col min="1033" max="1033" width="5.7109375" customWidth="1"/>
    <col min="1034" max="1034" width="4.7109375" customWidth="1"/>
    <col min="1035" max="1035" width="5.28515625" customWidth="1"/>
    <col min="1036" max="1036" width="6.28515625" customWidth="1"/>
    <col min="1037" max="1039" width="6.140625" customWidth="1"/>
    <col min="1281" max="1281" width="14.42578125" customWidth="1"/>
    <col min="1282" max="1282" width="6.5703125" customWidth="1"/>
    <col min="1283" max="1285" width="4.7109375" customWidth="1"/>
    <col min="1286" max="1286" width="5" customWidth="1"/>
    <col min="1287" max="1287" width="5.85546875" customWidth="1"/>
    <col min="1288" max="1288" width="6.140625" customWidth="1"/>
    <col min="1289" max="1289" width="5.7109375" customWidth="1"/>
    <col min="1290" max="1290" width="4.7109375" customWidth="1"/>
    <col min="1291" max="1291" width="5.28515625" customWidth="1"/>
    <col min="1292" max="1292" width="6.28515625" customWidth="1"/>
    <col min="1293" max="1295" width="6.140625" customWidth="1"/>
    <col min="1537" max="1537" width="14.42578125" customWidth="1"/>
    <col min="1538" max="1538" width="6.5703125" customWidth="1"/>
    <col min="1539" max="1541" width="4.7109375" customWidth="1"/>
    <col min="1542" max="1542" width="5" customWidth="1"/>
    <col min="1543" max="1543" width="5.85546875" customWidth="1"/>
    <col min="1544" max="1544" width="6.140625" customWidth="1"/>
    <col min="1545" max="1545" width="5.7109375" customWidth="1"/>
    <col min="1546" max="1546" width="4.7109375" customWidth="1"/>
    <col min="1547" max="1547" width="5.28515625" customWidth="1"/>
    <col min="1548" max="1548" width="6.28515625" customWidth="1"/>
    <col min="1549" max="1551" width="6.140625" customWidth="1"/>
    <col min="1793" max="1793" width="14.42578125" customWidth="1"/>
    <col min="1794" max="1794" width="6.5703125" customWidth="1"/>
    <col min="1795" max="1797" width="4.7109375" customWidth="1"/>
    <col min="1798" max="1798" width="5" customWidth="1"/>
    <col min="1799" max="1799" width="5.85546875" customWidth="1"/>
    <col min="1800" max="1800" width="6.140625" customWidth="1"/>
    <col min="1801" max="1801" width="5.7109375" customWidth="1"/>
    <col min="1802" max="1802" width="4.7109375" customWidth="1"/>
    <col min="1803" max="1803" width="5.28515625" customWidth="1"/>
    <col min="1804" max="1804" width="6.28515625" customWidth="1"/>
    <col min="1805" max="1807" width="6.140625" customWidth="1"/>
    <col min="2049" max="2049" width="14.42578125" customWidth="1"/>
    <col min="2050" max="2050" width="6.5703125" customWidth="1"/>
    <col min="2051" max="2053" width="4.7109375" customWidth="1"/>
    <col min="2054" max="2054" width="5" customWidth="1"/>
    <col min="2055" max="2055" width="5.85546875" customWidth="1"/>
    <col min="2056" max="2056" width="6.140625" customWidth="1"/>
    <col min="2057" max="2057" width="5.7109375" customWidth="1"/>
    <col min="2058" max="2058" width="4.7109375" customWidth="1"/>
    <col min="2059" max="2059" width="5.28515625" customWidth="1"/>
    <col min="2060" max="2060" width="6.28515625" customWidth="1"/>
    <col min="2061" max="2063" width="6.140625" customWidth="1"/>
    <col min="2305" max="2305" width="14.42578125" customWidth="1"/>
    <col min="2306" max="2306" width="6.5703125" customWidth="1"/>
    <col min="2307" max="2309" width="4.7109375" customWidth="1"/>
    <col min="2310" max="2310" width="5" customWidth="1"/>
    <col min="2311" max="2311" width="5.85546875" customWidth="1"/>
    <col min="2312" max="2312" width="6.140625" customWidth="1"/>
    <col min="2313" max="2313" width="5.7109375" customWidth="1"/>
    <col min="2314" max="2314" width="4.7109375" customWidth="1"/>
    <col min="2315" max="2315" width="5.28515625" customWidth="1"/>
    <col min="2316" max="2316" width="6.28515625" customWidth="1"/>
    <col min="2317" max="2319" width="6.140625" customWidth="1"/>
    <col min="2561" max="2561" width="14.42578125" customWidth="1"/>
    <col min="2562" max="2562" width="6.5703125" customWidth="1"/>
    <col min="2563" max="2565" width="4.7109375" customWidth="1"/>
    <col min="2566" max="2566" width="5" customWidth="1"/>
    <col min="2567" max="2567" width="5.85546875" customWidth="1"/>
    <col min="2568" max="2568" width="6.140625" customWidth="1"/>
    <col min="2569" max="2569" width="5.7109375" customWidth="1"/>
    <col min="2570" max="2570" width="4.7109375" customWidth="1"/>
    <col min="2571" max="2571" width="5.28515625" customWidth="1"/>
    <col min="2572" max="2572" width="6.28515625" customWidth="1"/>
    <col min="2573" max="2575" width="6.140625" customWidth="1"/>
    <col min="2817" max="2817" width="14.42578125" customWidth="1"/>
    <col min="2818" max="2818" width="6.5703125" customWidth="1"/>
    <col min="2819" max="2821" width="4.7109375" customWidth="1"/>
    <col min="2822" max="2822" width="5" customWidth="1"/>
    <col min="2823" max="2823" width="5.85546875" customWidth="1"/>
    <col min="2824" max="2824" width="6.140625" customWidth="1"/>
    <col min="2825" max="2825" width="5.7109375" customWidth="1"/>
    <col min="2826" max="2826" width="4.7109375" customWidth="1"/>
    <col min="2827" max="2827" width="5.28515625" customWidth="1"/>
    <col min="2828" max="2828" width="6.28515625" customWidth="1"/>
    <col min="2829" max="2831" width="6.140625" customWidth="1"/>
    <col min="3073" max="3073" width="14.42578125" customWidth="1"/>
    <col min="3074" max="3074" width="6.5703125" customWidth="1"/>
    <col min="3075" max="3077" width="4.7109375" customWidth="1"/>
    <col min="3078" max="3078" width="5" customWidth="1"/>
    <col min="3079" max="3079" width="5.85546875" customWidth="1"/>
    <col min="3080" max="3080" width="6.140625" customWidth="1"/>
    <col min="3081" max="3081" width="5.7109375" customWidth="1"/>
    <col min="3082" max="3082" width="4.7109375" customWidth="1"/>
    <col min="3083" max="3083" width="5.28515625" customWidth="1"/>
    <col min="3084" max="3084" width="6.28515625" customWidth="1"/>
    <col min="3085" max="3087" width="6.140625" customWidth="1"/>
    <col min="3329" max="3329" width="14.42578125" customWidth="1"/>
    <col min="3330" max="3330" width="6.5703125" customWidth="1"/>
    <col min="3331" max="3333" width="4.7109375" customWidth="1"/>
    <col min="3334" max="3334" width="5" customWidth="1"/>
    <col min="3335" max="3335" width="5.85546875" customWidth="1"/>
    <col min="3336" max="3336" width="6.140625" customWidth="1"/>
    <col min="3337" max="3337" width="5.7109375" customWidth="1"/>
    <col min="3338" max="3338" width="4.7109375" customWidth="1"/>
    <col min="3339" max="3339" width="5.28515625" customWidth="1"/>
    <col min="3340" max="3340" width="6.28515625" customWidth="1"/>
    <col min="3341" max="3343" width="6.140625" customWidth="1"/>
    <col min="3585" max="3585" width="14.42578125" customWidth="1"/>
    <col min="3586" max="3586" width="6.5703125" customWidth="1"/>
    <col min="3587" max="3589" width="4.7109375" customWidth="1"/>
    <col min="3590" max="3590" width="5" customWidth="1"/>
    <col min="3591" max="3591" width="5.85546875" customWidth="1"/>
    <col min="3592" max="3592" width="6.140625" customWidth="1"/>
    <col min="3593" max="3593" width="5.7109375" customWidth="1"/>
    <col min="3594" max="3594" width="4.7109375" customWidth="1"/>
    <col min="3595" max="3595" width="5.28515625" customWidth="1"/>
    <col min="3596" max="3596" width="6.28515625" customWidth="1"/>
    <col min="3597" max="3599" width="6.140625" customWidth="1"/>
    <col min="3841" max="3841" width="14.42578125" customWidth="1"/>
    <col min="3842" max="3842" width="6.5703125" customWidth="1"/>
    <col min="3843" max="3845" width="4.7109375" customWidth="1"/>
    <col min="3846" max="3846" width="5" customWidth="1"/>
    <col min="3847" max="3847" width="5.85546875" customWidth="1"/>
    <col min="3848" max="3848" width="6.140625" customWidth="1"/>
    <col min="3849" max="3849" width="5.7109375" customWidth="1"/>
    <col min="3850" max="3850" width="4.7109375" customWidth="1"/>
    <col min="3851" max="3851" width="5.28515625" customWidth="1"/>
    <col min="3852" max="3852" width="6.28515625" customWidth="1"/>
    <col min="3853" max="3855" width="6.140625" customWidth="1"/>
    <col min="4097" max="4097" width="14.42578125" customWidth="1"/>
    <col min="4098" max="4098" width="6.5703125" customWidth="1"/>
    <col min="4099" max="4101" width="4.7109375" customWidth="1"/>
    <col min="4102" max="4102" width="5" customWidth="1"/>
    <col min="4103" max="4103" width="5.85546875" customWidth="1"/>
    <col min="4104" max="4104" width="6.140625" customWidth="1"/>
    <col min="4105" max="4105" width="5.7109375" customWidth="1"/>
    <col min="4106" max="4106" width="4.7109375" customWidth="1"/>
    <col min="4107" max="4107" width="5.28515625" customWidth="1"/>
    <col min="4108" max="4108" width="6.28515625" customWidth="1"/>
    <col min="4109" max="4111" width="6.140625" customWidth="1"/>
    <col min="4353" max="4353" width="14.42578125" customWidth="1"/>
    <col min="4354" max="4354" width="6.5703125" customWidth="1"/>
    <col min="4355" max="4357" width="4.7109375" customWidth="1"/>
    <col min="4358" max="4358" width="5" customWidth="1"/>
    <col min="4359" max="4359" width="5.85546875" customWidth="1"/>
    <col min="4360" max="4360" width="6.140625" customWidth="1"/>
    <col min="4361" max="4361" width="5.7109375" customWidth="1"/>
    <col min="4362" max="4362" width="4.7109375" customWidth="1"/>
    <col min="4363" max="4363" width="5.28515625" customWidth="1"/>
    <col min="4364" max="4364" width="6.28515625" customWidth="1"/>
    <col min="4365" max="4367" width="6.140625" customWidth="1"/>
    <col min="4609" max="4609" width="14.42578125" customWidth="1"/>
    <col min="4610" max="4610" width="6.5703125" customWidth="1"/>
    <col min="4611" max="4613" width="4.7109375" customWidth="1"/>
    <col min="4614" max="4614" width="5" customWidth="1"/>
    <col min="4615" max="4615" width="5.85546875" customWidth="1"/>
    <col min="4616" max="4616" width="6.140625" customWidth="1"/>
    <col min="4617" max="4617" width="5.7109375" customWidth="1"/>
    <col min="4618" max="4618" width="4.7109375" customWidth="1"/>
    <col min="4619" max="4619" width="5.28515625" customWidth="1"/>
    <col min="4620" max="4620" width="6.28515625" customWidth="1"/>
    <col min="4621" max="4623" width="6.140625" customWidth="1"/>
    <col min="4865" max="4865" width="14.42578125" customWidth="1"/>
    <col min="4866" max="4866" width="6.5703125" customWidth="1"/>
    <col min="4867" max="4869" width="4.7109375" customWidth="1"/>
    <col min="4870" max="4870" width="5" customWidth="1"/>
    <col min="4871" max="4871" width="5.85546875" customWidth="1"/>
    <col min="4872" max="4872" width="6.140625" customWidth="1"/>
    <col min="4873" max="4873" width="5.7109375" customWidth="1"/>
    <col min="4874" max="4874" width="4.7109375" customWidth="1"/>
    <col min="4875" max="4875" width="5.28515625" customWidth="1"/>
    <col min="4876" max="4876" width="6.28515625" customWidth="1"/>
    <col min="4877" max="4879" width="6.140625" customWidth="1"/>
    <col min="5121" max="5121" width="14.42578125" customWidth="1"/>
    <col min="5122" max="5122" width="6.5703125" customWidth="1"/>
    <col min="5123" max="5125" width="4.7109375" customWidth="1"/>
    <col min="5126" max="5126" width="5" customWidth="1"/>
    <col min="5127" max="5127" width="5.85546875" customWidth="1"/>
    <col min="5128" max="5128" width="6.140625" customWidth="1"/>
    <col min="5129" max="5129" width="5.7109375" customWidth="1"/>
    <col min="5130" max="5130" width="4.7109375" customWidth="1"/>
    <col min="5131" max="5131" width="5.28515625" customWidth="1"/>
    <col min="5132" max="5132" width="6.28515625" customWidth="1"/>
    <col min="5133" max="5135" width="6.140625" customWidth="1"/>
    <col min="5377" max="5377" width="14.42578125" customWidth="1"/>
    <col min="5378" max="5378" width="6.5703125" customWidth="1"/>
    <col min="5379" max="5381" width="4.7109375" customWidth="1"/>
    <col min="5382" max="5382" width="5" customWidth="1"/>
    <col min="5383" max="5383" width="5.85546875" customWidth="1"/>
    <col min="5384" max="5384" width="6.140625" customWidth="1"/>
    <col min="5385" max="5385" width="5.7109375" customWidth="1"/>
    <col min="5386" max="5386" width="4.7109375" customWidth="1"/>
    <col min="5387" max="5387" width="5.28515625" customWidth="1"/>
    <col min="5388" max="5388" width="6.28515625" customWidth="1"/>
    <col min="5389" max="5391" width="6.140625" customWidth="1"/>
    <col min="5633" max="5633" width="14.42578125" customWidth="1"/>
    <col min="5634" max="5634" width="6.5703125" customWidth="1"/>
    <col min="5635" max="5637" width="4.7109375" customWidth="1"/>
    <col min="5638" max="5638" width="5" customWidth="1"/>
    <col min="5639" max="5639" width="5.85546875" customWidth="1"/>
    <col min="5640" max="5640" width="6.140625" customWidth="1"/>
    <col min="5641" max="5641" width="5.7109375" customWidth="1"/>
    <col min="5642" max="5642" width="4.7109375" customWidth="1"/>
    <col min="5643" max="5643" width="5.28515625" customWidth="1"/>
    <col min="5644" max="5644" width="6.28515625" customWidth="1"/>
    <col min="5645" max="5647" width="6.140625" customWidth="1"/>
    <col min="5889" max="5889" width="14.42578125" customWidth="1"/>
    <col min="5890" max="5890" width="6.5703125" customWidth="1"/>
    <col min="5891" max="5893" width="4.7109375" customWidth="1"/>
    <col min="5894" max="5894" width="5" customWidth="1"/>
    <col min="5895" max="5895" width="5.85546875" customWidth="1"/>
    <col min="5896" max="5896" width="6.140625" customWidth="1"/>
    <col min="5897" max="5897" width="5.7109375" customWidth="1"/>
    <col min="5898" max="5898" width="4.7109375" customWidth="1"/>
    <col min="5899" max="5899" width="5.28515625" customWidth="1"/>
    <col min="5900" max="5900" width="6.28515625" customWidth="1"/>
    <col min="5901" max="5903" width="6.140625" customWidth="1"/>
    <col min="6145" max="6145" width="14.42578125" customWidth="1"/>
    <col min="6146" max="6146" width="6.5703125" customWidth="1"/>
    <col min="6147" max="6149" width="4.7109375" customWidth="1"/>
    <col min="6150" max="6150" width="5" customWidth="1"/>
    <col min="6151" max="6151" width="5.85546875" customWidth="1"/>
    <col min="6152" max="6152" width="6.140625" customWidth="1"/>
    <col min="6153" max="6153" width="5.7109375" customWidth="1"/>
    <col min="6154" max="6154" width="4.7109375" customWidth="1"/>
    <col min="6155" max="6155" width="5.28515625" customWidth="1"/>
    <col min="6156" max="6156" width="6.28515625" customWidth="1"/>
    <col min="6157" max="6159" width="6.140625" customWidth="1"/>
    <col min="6401" max="6401" width="14.42578125" customWidth="1"/>
    <col min="6402" max="6402" width="6.5703125" customWidth="1"/>
    <col min="6403" max="6405" width="4.7109375" customWidth="1"/>
    <col min="6406" max="6406" width="5" customWidth="1"/>
    <col min="6407" max="6407" width="5.85546875" customWidth="1"/>
    <col min="6408" max="6408" width="6.140625" customWidth="1"/>
    <col min="6409" max="6409" width="5.7109375" customWidth="1"/>
    <col min="6410" max="6410" width="4.7109375" customWidth="1"/>
    <col min="6411" max="6411" width="5.28515625" customWidth="1"/>
    <col min="6412" max="6412" width="6.28515625" customWidth="1"/>
    <col min="6413" max="6415" width="6.140625" customWidth="1"/>
    <col min="6657" max="6657" width="14.42578125" customWidth="1"/>
    <col min="6658" max="6658" width="6.5703125" customWidth="1"/>
    <col min="6659" max="6661" width="4.7109375" customWidth="1"/>
    <col min="6662" max="6662" width="5" customWidth="1"/>
    <col min="6663" max="6663" width="5.85546875" customWidth="1"/>
    <col min="6664" max="6664" width="6.140625" customWidth="1"/>
    <col min="6665" max="6665" width="5.7109375" customWidth="1"/>
    <col min="6666" max="6666" width="4.7109375" customWidth="1"/>
    <col min="6667" max="6667" width="5.28515625" customWidth="1"/>
    <col min="6668" max="6668" width="6.28515625" customWidth="1"/>
    <col min="6669" max="6671" width="6.140625" customWidth="1"/>
    <col min="6913" max="6913" width="14.42578125" customWidth="1"/>
    <col min="6914" max="6914" width="6.5703125" customWidth="1"/>
    <col min="6915" max="6917" width="4.7109375" customWidth="1"/>
    <col min="6918" max="6918" width="5" customWidth="1"/>
    <col min="6919" max="6919" width="5.85546875" customWidth="1"/>
    <col min="6920" max="6920" width="6.140625" customWidth="1"/>
    <col min="6921" max="6921" width="5.7109375" customWidth="1"/>
    <col min="6922" max="6922" width="4.7109375" customWidth="1"/>
    <col min="6923" max="6923" width="5.28515625" customWidth="1"/>
    <col min="6924" max="6924" width="6.28515625" customWidth="1"/>
    <col min="6925" max="6927" width="6.140625" customWidth="1"/>
    <col min="7169" max="7169" width="14.42578125" customWidth="1"/>
    <col min="7170" max="7170" width="6.5703125" customWidth="1"/>
    <col min="7171" max="7173" width="4.7109375" customWidth="1"/>
    <col min="7174" max="7174" width="5" customWidth="1"/>
    <col min="7175" max="7175" width="5.85546875" customWidth="1"/>
    <col min="7176" max="7176" width="6.140625" customWidth="1"/>
    <col min="7177" max="7177" width="5.7109375" customWidth="1"/>
    <col min="7178" max="7178" width="4.7109375" customWidth="1"/>
    <col min="7179" max="7179" width="5.28515625" customWidth="1"/>
    <col min="7180" max="7180" width="6.28515625" customWidth="1"/>
    <col min="7181" max="7183" width="6.140625" customWidth="1"/>
    <col min="7425" max="7425" width="14.42578125" customWidth="1"/>
    <col min="7426" max="7426" width="6.5703125" customWidth="1"/>
    <col min="7427" max="7429" width="4.7109375" customWidth="1"/>
    <col min="7430" max="7430" width="5" customWidth="1"/>
    <col min="7431" max="7431" width="5.85546875" customWidth="1"/>
    <col min="7432" max="7432" width="6.140625" customWidth="1"/>
    <col min="7433" max="7433" width="5.7109375" customWidth="1"/>
    <col min="7434" max="7434" width="4.7109375" customWidth="1"/>
    <col min="7435" max="7435" width="5.28515625" customWidth="1"/>
    <col min="7436" max="7436" width="6.28515625" customWidth="1"/>
    <col min="7437" max="7439" width="6.140625" customWidth="1"/>
    <col min="7681" max="7681" width="14.42578125" customWidth="1"/>
    <col min="7682" max="7682" width="6.5703125" customWidth="1"/>
    <col min="7683" max="7685" width="4.7109375" customWidth="1"/>
    <col min="7686" max="7686" width="5" customWidth="1"/>
    <col min="7687" max="7687" width="5.85546875" customWidth="1"/>
    <col min="7688" max="7688" width="6.140625" customWidth="1"/>
    <col min="7689" max="7689" width="5.7109375" customWidth="1"/>
    <col min="7690" max="7690" width="4.7109375" customWidth="1"/>
    <col min="7691" max="7691" width="5.28515625" customWidth="1"/>
    <col min="7692" max="7692" width="6.28515625" customWidth="1"/>
    <col min="7693" max="7695" width="6.140625" customWidth="1"/>
    <col min="7937" max="7937" width="14.42578125" customWidth="1"/>
    <col min="7938" max="7938" width="6.5703125" customWidth="1"/>
    <col min="7939" max="7941" width="4.7109375" customWidth="1"/>
    <col min="7942" max="7942" width="5" customWidth="1"/>
    <col min="7943" max="7943" width="5.85546875" customWidth="1"/>
    <col min="7944" max="7944" width="6.140625" customWidth="1"/>
    <col min="7945" max="7945" width="5.7109375" customWidth="1"/>
    <col min="7946" max="7946" width="4.7109375" customWidth="1"/>
    <col min="7947" max="7947" width="5.28515625" customWidth="1"/>
    <col min="7948" max="7948" width="6.28515625" customWidth="1"/>
    <col min="7949" max="7951" width="6.140625" customWidth="1"/>
    <col min="8193" max="8193" width="14.42578125" customWidth="1"/>
    <col min="8194" max="8194" width="6.5703125" customWidth="1"/>
    <col min="8195" max="8197" width="4.7109375" customWidth="1"/>
    <col min="8198" max="8198" width="5" customWidth="1"/>
    <col min="8199" max="8199" width="5.85546875" customWidth="1"/>
    <col min="8200" max="8200" width="6.140625" customWidth="1"/>
    <col min="8201" max="8201" width="5.7109375" customWidth="1"/>
    <col min="8202" max="8202" width="4.7109375" customWidth="1"/>
    <col min="8203" max="8203" width="5.28515625" customWidth="1"/>
    <col min="8204" max="8204" width="6.28515625" customWidth="1"/>
    <col min="8205" max="8207" width="6.140625" customWidth="1"/>
    <col min="8449" max="8449" width="14.42578125" customWidth="1"/>
    <col min="8450" max="8450" width="6.5703125" customWidth="1"/>
    <col min="8451" max="8453" width="4.7109375" customWidth="1"/>
    <col min="8454" max="8454" width="5" customWidth="1"/>
    <col min="8455" max="8455" width="5.85546875" customWidth="1"/>
    <col min="8456" max="8456" width="6.140625" customWidth="1"/>
    <col min="8457" max="8457" width="5.7109375" customWidth="1"/>
    <col min="8458" max="8458" width="4.7109375" customWidth="1"/>
    <col min="8459" max="8459" width="5.28515625" customWidth="1"/>
    <col min="8460" max="8460" width="6.28515625" customWidth="1"/>
    <col min="8461" max="8463" width="6.140625" customWidth="1"/>
    <col min="8705" max="8705" width="14.42578125" customWidth="1"/>
    <col min="8706" max="8706" width="6.5703125" customWidth="1"/>
    <col min="8707" max="8709" width="4.7109375" customWidth="1"/>
    <col min="8710" max="8710" width="5" customWidth="1"/>
    <col min="8711" max="8711" width="5.85546875" customWidth="1"/>
    <col min="8712" max="8712" width="6.140625" customWidth="1"/>
    <col min="8713" max="8713" width="5.7109375" customWidth="1"/>
    <col min="8714" max="8714" width="4.7109375" customWidth="1"/>
    <col min="8715" max="8715" width="5.28515625" customWidth="1"/>
    <col min="8716" max="8716" width="6.28515625" customWidth="1"/>
    <col min="8717" max="8719" width="6.140625" customWidth="1"/>
    <col min="8961" max="8961" width="14.42578125" customWidth="1"/>
    <col min="8962" max="8962" width="6.5703125" customWidth="1"/>
    <col min="8963" max="8965" width="4.7109375" customWidth="1"/>
    <col min="8966" max="8966" width="5" customWidth="1"/>
    <col min="8967" max="8967" width="5.85546875" customWidth="1"/>
    <col min="8968" max="8968" width="6.140625" customWidth="1"/>
    <col min="8969" max="8969" width="5.7109375" customWidth="1"/>
    <col min="8970" max="8970" width="4.7109375" customWidth="1"/>
    <col min="8971" max="8971" width="5.28515625" customWidth="1"/>
    <col min="8972" max="8972" width="6.28515625" customWidth="1"/>
    <col min="8973" max="8975" width="6.140625" customWidth="1"/>
    <col min="9217" max="9217" width="14.42578125" customWidth="1"/>
    <col min="9218" max="9218" width="6.5703125" customWidth="1"/>
    <col min="9219" max="9221" width="4.7109375" customWidth="1"/>
    <col min="9222" max="9222" width="5" customWidth="1"/>
    <col min="9223" max="9223" width="5.85546875" customWidth="1"/>
    <col min="9224" max="9224" width="6.140625" customWidth="1"/>
    <col min="9225" max="9225" width="5.7109375" customWidth="1"/>
    <col min="9226" max="9226" width="4.7109375" customWidth="1"/>
    <col min="9227" max="9227" width="5.28515625" customWidth="1"/>
    <col min="9228" max="9228" width="6.28515625" customWidth="1"/>
    <col min="9229" max="9231" width="6.140625" customWidth="1"/>
    <col min="9473" max="9473" width="14.42578125" customWidth="1"/>
    <col min="9474" max="9474" width="6.5703125" customWidth="1"/>
    <col min="9475" max="9477" width="4.7109375" customWidth="1"/>
    <col min="9478" max="9478" width="5" customWidth="1"/>
    <col min="9479" max="9479" width="5.85546875" customWidth="1"/>
    <col min="9480" max="9480" width="6.140625" customWidth="1"/>
    <col min="9481" max="9481" width="5.7109375" customWidth="1"/>
    <col min="9482" max="9482" width="4.7109375" customWidth="1"/>
    <col min="9483" max="9483" width="5.28515625" customWidth="1"/>
    <col min="9484" max="9484" width="6.28515625" customWidth="1"/>
    <col min="9485" max="9487" width="6.140625" customWidth="1"/>
    <col min="9729" max="9729" width="14.42578125" customWidth="1"/>
    <col min="9730" max="9730" width="6.5703125" customWidth="1"/>
    <col min="9731" max="9733" width="4.7109375" customWidth="1"/>
    <col min="9734" max="9734" width="5" customWidth="1"/>
    <col min="9735" max="9735" width="5.85546875" customWidth="1"/>
    <col min="9736" max="9736" width="6.140625" customWidth="1"/>
    <col min="9737" max="9737" width="5.7109375" customWidth="1"/>
    <col min="9738" max="9738" width="4.7109375" customWidth="1"/>
    <col min="9739" max="9739" width="5.28515625" customWidth="1"/>
    <col min="9740" max="9740" width="6.28515625" customWidth="1"/>
    <col min="9741" max="9743" width="6.140625" customWidth="1"/>
    <col min="9985" max="9985" width="14.42578125" customWidth="1"/>
    <col min="9986" max="9986" width="6.5703125" customWidth="1"/>
    <col min="9987" max="9989" width="4.7109375" customWidth="1"/>
    <col min="9990" max="9990" width="5" customWidth="1"/>
    <col min="9991" max="9991" width="5.85546875" customWidth="1"/>
    <col min="9992" max="9992" width="6.140625" customWidth="1"/>
    <col min="9993" max="9993" width="5.7109375" customWidth="1"/>
    <col min="9994" max="9994" width="4.7109375" customWidth="1"/>
    <col min="9995" max="9995" width="5.28515625" customWidth="1"/>
    <col min="9996" max="9996" width="6.28515625" customWidth="1"/>
    <col min="9997" max="9999" width="6.140625" customWidth="1"/>
    <col min="10241" max="10241" width="14.42578125" customWidth="1"/>
    <col min="10242" max="10242" width="6.5703125" customWidth="1"/>
    <col min="10243" max="10245" width="4.7109375" customWidth="1"/>
    <col min="10246" max="10246" width="5" customWidth="1"/>
    <col min="10247" max="10247" width="5.85546875" customWidth="1"/>
    <col min="10248" max="10248" width="6.140625" customWidth="1"/>
    <col min="10249" max="10249" width="5.7109375" customWidth="1"/>
    <col min="10250" max="10250" width="4.7109375" customWidth="1"/>
    <col min="10251" max="10251" width="5.28515625" customWidth="1"/>
    <col min="10252" max="10252" width="6.28515625" customWidth="1"/>
    <col min="10253" max="10255" width="6.140625" customWidth="1"/>
    <col min="10497" max="10497" width="14.42578125" customWidth="1"/>
    <col min="10498" max="10498" width="6.5703125" customWidth="1"/>
    <col min="10499" max="10501" width="4.7109375" customWidth="1"/>
    <col min="10502" max="10502" width="5" customWidth="1"/>
    <col min="10503" max="10503" width="5.85546875" customWidth="1"/>
    <col min="10504" max="10504" width="6.140625" customWidth="1"/>
    <col min="10505" max="10505" width="5.7109375" customWidth="1"/>
    <col min="10506" max="10506" width="4.7109375" customWidth="1"/>
    <col min="10507" max="10507" width="5.28515625" customWidth="1"/>
    <col min="10508" max="10508" width="6.28515625" customWidth="1"/>
    <col min="10509" max="10511" width="6.140625" customWidth="1"/>
    <col min="10753" max="10753" width="14.42578125" customWidth="1"/>
    <col min="10754" max="10754" width="6.5703125" customWidth="1"/>
    <col min="10755" max="10757" width="4.7109375" customWidth="1"/>
    <col min="10758" max="10758" width="5" customWidth="1"/>
    <col min="10759" max="10759" width="5.85546875" customWidth="1"/>
    <col min="10760" max="10760" width="6.140625" customWidth="1"/>
    <col min="10761" max="10761" width="5.7109375" customWidth="1"/>
    <col min="10762" max="10762" width="4.7109375" customWidth="1"/>
    <col min="10763" max="10763" width="5.28515625" customWidth="1"/>
    <col min="10764" max="10764" width="6.28515625" customWidth="1"/>
    <col min="10765" max="10767" width="6.140625" customWidth="1"/>
    <col min="11009" max="11009" width="14.42578125" customWidth="1"/>
    <col min="11010" max="11010" width="6.5703125" customWidth="1"/>
    <col min="11011" max="11013" width="4.7109375" customWidth="1"/>
    <col min="11014" max="11014" width="5" customWidth="1"/>
    <col min="11015" max="11015" width="5.85546875" customWidth="1"/>
    <col min="11016" max="11016" width="6.140625" customWidth="1"/>
    <col min="11017" max="11017" width="5.7109375" customWidth="1"/>
    <col min="11018" max="11018" width="4.7109375" customWidth="1"/>
    <col min="11019" max="11019" width="5.28515625" customWidth="1"/>
    <col min="11020" max="11020" width="6.28515625" customWidth="1"/>
    <col min="11021" max="11023" width="6.140625" customWidth="1"/>
    <col min="11265" max="11265" width="14.42578125" customWidth="1"/>
    <col min="11266" max="11266" width="6.5703125" customWidth="1"/>
    <col min="11267" max="11269" width="4.7109375" customWidth="1"/>
    <col min="11270" max="11270" width="5" customWidth="1"/>
    <col min="11271" max="11271" width="5.85546875" customWidth="1"/>
    <col min="11272" max="11272" width="6.140625" customWidth="1"/>
    <col min="11273" max="11273" width="5.7109375" customWidth="1"/>
    <col min="11274" max="11274" width="4.7109375" customWidth="1"/>
    <col min="11275" max="11275" width="5.28515625" customWidth="1"/>
    <col min="11276" max="11276" width="6.28515625" customWidth="1"/>
    <col min="11277" max="11279" width="6.140625" customWidth="1"/>
    <col min="11521" max="11521" width="14.42578125" customWidth="1"/>
    <col min="11522" max="11522" width="6.5703125" customWidth="1"/>
    <col min="11523" max="11525" width="4.7109375" customWidth="1"/>
    <col min="11526" max="11526" width="5" customWidth="1"/>
    <col min="11527" max="11527" width="5.85546875" customWidth="1"/>
    <col min="11528" max="11528" width="6.140625" customWidth="1"/>
    <col min="11529" max="11529" width="5.7109375" customWidth="1"/>
    <col min="11530" max="11530" width="4.7109375" customWidth="1"/>
    <col min="11531" max="11531" width="5.28515625" customWidth="1"/>
    <col min="11532" max="11532" width="6.28515625" customWidth="1"/>
    <col min="11533" max="11535" width="6.140625" customWidth="1"/>
    <col min="11777" max="11777" width="14.42578125" customWidth="1"/>
    <col min="11778" max="11778" width="6.5703125" customWidth="1"/>
    <col min="11779" max="11781" width="4.7109375" customWidth="1"/>
    <col min="11782" max="11782" width="5" customWidth="1"/>
    <col min="11783" max="11783" width="5.85546875" customWidth="1"/>
    <col min="11784" max="11784" width="6.140625" customWidth="1"/>
    <col min="11785" max="11785" width="5.7109375" customWidth="1"/>
    <col min="11786" max="11786" width="4.7109375" customWidth="1"/>
    <col min="11787" max="11787" width="5.28515625" customWidth="1"/>
    <col min="11788" max="11788" width="6.28515625" customWidth="1"/>
    <col min="11789" max="11791" width="6.140625" customWidth="1"/>
    <col min="12033" max="12033" width="14.42578125" customWidth="1"/>
    <col min="12034" max="12034" width="6.5703125" customWidth="1"/>
    <col min="12035" max="12037" width="4.7109375" customWidth="1"/>
    <col min="12038" max="12038" width="5" customWidth="1"/>
    <col min="12039" max="12039" width="5.85546875" customWidth="1"/>
    <col min="12040" max="12040" width="6.140625" customWidth="1"/>
    <col min="12041" max="12041" width="5.7109375" customWidth="1"/>
    <col min="12042" max="12042" width="4.7109375" customWidth="1"/>
    <col min="12043" max="12043" width="5.28515625" customWidth="1"/>
    <col min="12044" max="12044" width="6.28515625" customWidth="1"/>
    <col min="12045" max="12047" width="6.140625" customWidth="1"/>
    <col min="12289" max="12289" width="14.42578125" customWidth="1"/>
    <col min="12290" max="12290" width="6.5703125" customWidth="1"/>
    <col min="12291" max="12293" width="4.7109375" customWidth="1"/>
    <col min="12294" max="12294" width="5" customWidth="1"/>
    <col min="12295" max="12295" width="5.85546875" customWidth="1"/>
    <col min="12296" max="12296" width="6.140625" customWidth="1"/>
    <col min="12297" max="12297" width="5.7109375" customWidth="1"/>
    <col min="12298" max="12298" width="4.7109375" customWidth="1"/>
    <col min="12299" max="12299" width="5.28515625" customWidth="1"/>
    <col min="12300" max="12300" width="6.28515625" customWidth="1"/>
    <col min="12301" max="12303" width="6.140625" customWidth="1"/>
    <col min="12545" max="12545" width="14.42578125" customWidth="1"/>
    <col min="12546" max="12546" width="6.5703125" customWidth="1"/>
    <col min="12547" max="12549" width="4.7109375" customWidth="1"/>
    <col min="12550" max="12550" width="5" customWidth="1"/>
    <col min="12551" max="12551" width="5.85546875" customWidth="1"/>
    <col min="12552" max="12552" width="6.140625" customWidth="1"/>
    <col min="12553" max="12553" width="5.7109375" customWidth="1"/>
    <col min="12554" max="12554" width="4.7109375" customWidth="1"/>
    <col min="12555" max="12555" width="5.28515625" customWidth="1"/>
    <col min="12556" max="12556" width="6.28515625" customWidth="1"/>
    <col min="12557" max="12559" width="6.140625" customWidth="1"/>
    <col min="12801" max="12801" width="14.42578125" customWidth="1"/>
    <col min="12802" max="12802" width="6.5703125" customWidth="1"/>
    <col min="12803" max="12805" width="4.7109375" customWidth="1"/>
    <col min="12806" max="12806" width="5" customWidth="1"/>
    <col min="12807" max="12807" width="5.85546875" customWidth="1"/>
    <col min="12808" max="12808" width="6.140625" customWidth="1"/>
    <col min="12809" max="12809" width="5.7109375" customWidth="1"/>
    <col min="12810" max="12810" width="4.7109375" customWidth="1"/>
    <col min="12811" max="12811" width="5.28515625" customWidth="1"/>
    <col min="12812" max="12812" width="6.28515625" customWidth="1"/>
    <col min="12813" max="12815" width="6.140625" customWidth="1"/>
    <col min="13057" max="13057" width="14.42578125" customWidth="1"/>
    <col min="13058" max="13058" width="6.5703125" customWidth="1"/>
    <col min="13059" max="13061" width="4.7109375" customWidth="1"/>
    <col min="13062" max="13062" width="5" customWidth="1"/>
    <col min="13063" max="13063" width="5.85546875" customWidth="1"/>
    <col min="13064" max="13064" width="6.140625" customWidth="1"/>
    <col min="13065" max="13065" width="5.7109375" customWidth="1"/>
    <col min="13066" max="13066" width="4.7109375" customWidth="1"/>
    <col min="13067" max="13067" width="5.28515625" customWidth="1"/>
    <col min="13068" max="13068" width="6.28515625" customWidth="1"/>
    <col min="13069" max="13071" width="6.140625" customWidth="1"/>
    <col min="13313" max="13313" width="14.42578125" customWidth="1"/>
    <col min="13314" max="13314" width="6.5703125" customWidth="1"/>
    <col min="13315" max="13317" width="4.7109375" customWidth="1"/>
    <col min="13318" max="13318" width="5" customWidth="1"/>
    <col min="13319" max="13319" width="5.85546875" customWidth="1"/>
    <col min="13320" max="13320" width="6.140625" customWidth="1"/>
    <col min="13321" max="13321" width="5.7109375" customWidth="1"/>
    <col min="13322" max="13322" width="4.7109375" customWidth="1"/>
    <col min="13323" max="13323" width="5.28515625" customWidth="1"/>
    <col min="13324" max="13324" width="6.28515625" customWidth="1"/>
    <col min="13325" max="13327" width="6.140625" customWidth="1"/>
    <col min="13569" max="13569" width="14.42578125" customWidth="1"/>
    <col min="13570" max="13570" width="6.5703125" customWidth="1"/>
    <col min="13571" max="13573" width="4.7109375" customWidth="1"/>
    <col min="13574" max="13574" width="5" customWidth="1"/>
    <col min="13575" max="13575" width="5.85546875" customWidth="1"/>
    <col min="13576" max="13576" width="6.140625" customWidth="1"/>
    <col min="13577" max="13577" width="5.7109375" customWidth="1"/>
    <col min="13578" max="13578" width="4.7109375" customWidth="1"/>
    <col min="13579" max="13579" width="5.28515625" customWidth="1"/>
    <col min="13580" max="13580" width="6.28515625" customWidth="1"/>
    <col min="13581" max="13583" width="6.140625" customWidth="1"/>
    <col min="13825" max="13825" width="14.42578125" customWidth="1"/>
    <col min="13826" max="13826" width="6.5703125" customWidth="1"/>
    <col min="13827" max="13829" width="4.7109375" customWidth="1"/>
    <col min="13830" max="13830" width="5" customWidth="1"/>
    <col min="13831" max="13831" width="5.85546875" customWidth="1"/>
    <col min="13832" max="13832" width="6.140625" customWidth="1"/>
    <col min="13833" max="13833" width="5.7109375" customWidth="1"/>
    <col min="13834" max="13834" width="4.7109375" customWidth="1"/>
    <col min="13835" max="13835" width="5.28515625" customWidth="1"/>
    <col min="13836" max="13836" width="6.28515625" customWidth="1"/>
    <col min="13837" max="13839" width="6.140625" customWidth="1"/>
    <col min="14081" max="14081" width="14.42578125" customWidth="1"/>
    <col min="14082" max="14082" width="6.5703125" customWidth="1"/>
    <col min="14083" max="14085" width="4.7109375" customWidth="1"/>
    <col min="14086" max="14086" width="5" customWidth="1"/>
    <col min="14087" max="14087" width="5.85546875" customWidth="1"/>
    <col min="14088" max="14088" width="6.140625" customWidth="1"/>
    <col min="14089" max="14089" width="5.7109375" customWidth="1"/>
    <col min="14090" max="14090" width="4.7109375" customWidth="1"/>
    <col min="14091" max="14091" width="5.28515625" customWidth="1"/>
    <col min="14092" max="14092" width="6.28515625" customWidth="1"/>
    <col min="14093" max="14095" width="6.140625" customWidth="1"/>
    <col min="14337" max="14337" width="14.42578125" customWidth="1"/>
    <col min="14338" max="14338" width="6.5703125" customWidth="1"/>
    <col min="14339" max="14341" width="4.7109375" customWidth="1"/>
    <col min="14342" max="14342" width="5" customWidth="1"/>
    <col min="14343" max="14343" width="5.85546875" customWidth="1"/>
    <col min="14344" max="14344" width="6.140625" customWidth="1"/>
    <col min="14345" max="14345" width="5.7109375" customWidth="1"/>
    <col min="14346" max="14346" width="4.7109375" customWidth="1"/>
    <col min="14347" max="14347" width="5.28515625" customWidth="1"/>
    <col min="14348" max="14348" width="6.28515625" customWidth="1"/>
    <col min="14349" max="14351" width="6.140625" customWidth="1"/>
    <col min="14593" max="14593" width="14.42578125" customWidth="1"/>
    <col min="14594" max="14594" width="6.5703125" customWidth="1"/>
    <col min="14595" max="14597" width="4.7109375" customWidth="1"/>
    <col min="14598" max="14598" width="5" customWidth="1"/>
    <col min="14599" max="14599" width="5.85546875" customWidth="1"/>
    <col min="14600" max="14600" width="6.140625" customWidth="1"/>
    <col min="14601" max="14601" width="5.7109375" customWidth="1"/>
    <col min="14602" max="14602" width="4.7109375" customWidth="1"/>
    <col min="14603" max="14603" width="5.28515625" customWidth="1"/>
    <col min="14604" max="14604" width="6.28515625" customWidth="1"/>
    <col min="14605" max="14607" width="6.140625" customWidth="1"/>
    <col min="14849" max="14849" width="14.42578125" customWidth="1"/>
    <col min="14850" max="14850" width="6.5703125" customWidth="1"/>
    <col min="14851" max="14853" width="4.7109375" customWidth="1"/>
    <col min="14854" max="14854" width="5" customWidth="1"/>
    <col min="14855" max="14855" width="5.85546875" customWidth="1"/>
    <col min="14856" max="14856" width="6.140625" customWidth="1"/>
    <col min="14857" max="14857" width="5.7109375" customWidth="1"/>
    <col min="14858" max="14858" width="4.7109375" customWidth="1"/>
    <col min="14859" max="14859" width="5.28515625" customWidth="1"/>
    <col min="14860" max="14860" width="6.28515625" customWidth="1"/>
    <col min="14861" max="14863" width="6.140625" customWidth="1"/>
    <col min="15105" max="15105" width="14.42578125" customWidth="1"/>
    <col min="15106" max="15106" width="6.5703125" customWidth="1"/>
    <col min="15107" max="15109" width="4.7109375" customWidth="1"/>
    <col min="15110" max="15110" width="5" customWidth="1"/>
    <col min="15111" max="15111" width="5.85546875" customWidth="1"/>
    <col min="15112" max="15112" width="6.140625" customWidth="1"/>
    <col min="15113" max="15113" width="5.7109375" customWidth="1"/>
    <col min="15114" max="15114" width="4.7109375" customWidth="1"/>
    <col min="15115" max="15115" width="5.28515625" customWidth="1"/>
    <col min="15116" max="15116" width="6.28515625" customWidth="1"/>
    <col min="15117" max="15119" width="6.140625" customWidth="1"/>
    <col min="15361" max="15361" width="14.42578125" customWidth="1"/>
    <col min="15362" max="15362" width="6.5703125" customWidth="1"/>
    <col min="15363" max="15365" width="4.7109375" customWidth="1"/>
    <col min="15366" max="15366" width="5" customWidth="1"/>
    <col min="15367" max="15367" width="5.85546875" customWidth="1"/>
    <col min="15368" max="15368" width="6.140625" customWidth="1"/>
    <col min="15369" max="15369" width="5.7109375" customWidth="1"/>
    <col min="15370" max="15370" width="4.7109375" customWidth="1"/>
    <col min="15371" max="15371" width="5.28515625" customWidth="1"/>
    <col min="15372" max="15372" width="6.28515625" customWidth="1"/>
    <col min="15373" max="15375" width="6.140625" customWidth="1"/>
    <col min="15617" max="15617" width="14.42578125" customWidth="1"/>
    <col min="15618" max="15618" width="6.5703125" customWidth="1"/>
    <col min="15619" max="15621" width="4.7109375" customWidth="1"/>
    <col min="15622" max="15622" width="5" customWidth="1"/>
    <col min="15623" max="15623" width="5.85546875" customWidth="1"/>
    <col min="15624" max="15624" width="6.140625" customWidth="1"/>
    <col min="15625" max="15625" width="5.7109375" customWidth="1"/>
    <col min="15626" max="15626" width="4.7109375" customWidth="1"/>
    <col min="15627" max="15627" width="5.28515625" customWidth="1"/>
    <col min="15628" max="15628" width="6.28515625" customWidth="1"/>
    <col min="15629" max="15631" width="6.140625" customWidth="1"/>
    <col min="15873" max="15873" width="14.42578125" customWidth="1"/>
    <col min="15874" max="15874" width="6.5703125" customWidth="1"/>
    <col min="15875" max="15877" width="4.7109375" customWidth="1"/>
    <col min="15878" max="15878" width="5" customWidth="1"/>
    <col min="15879" max="15879" width="5.85546875" customWidth="1"/>
    <col min="15880" max="15880" width="6.140625" customWidth="1"/>
    <col min="15881" max="15881" width="5.7109375" customWidth="1"/>
    <col min="15882" max="15882" width="4.7109375" customWidth="1"/>
    <col min="15883" max="15883" width="5.28515625" customWidth="1"/>
    <col min="15884" max="15884" width="6.28515625" customWidth="1"/>
    <col min="15885" max="15887" width="6.140625" customWidth="1"/>
    <col min="16129" max="16129" width="14.42578125" customWidth="1"/>
    <col min="16130" max="16130" width="6.5703125" customWidth="1"/>
    <col min="16131" max="16133" width="4.7109375" customWidth="1"/>
    <col min="16134" max="16134" width="5" customWidth="1"/>
    <col min="16135" max="16135" width="5.85546875" customWidth="1"/>
    <col min="16136" max="16136" width="6.140625" customWidth="1"/>
    <col min="16137" max="16137" width="5.7109375" customWidth="1"/>
    <col min="16138" max="16138" width="4.7109375" customWidth="1"/>
    <col min="16139" max="16139" width="5.28515625" customWidth="1"/>
    <col min="16140" max="16140" width="6.28515625" customWidth="1"/>
    <col min="16141" max="16143" width="6.140625" customWidth="1"/>
  </cols>
  <sheetData>
    <row r="1" spans="1:15">
      <c r="A1" s="573" t="s">
        <v>530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</row>
    <row r="2" spans="1:15" ht="15" customHeight="1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574" t="s">
        <v>531</v>
      </c>
      <c r="O2" s="574"/>
    </row>
    <row r="3" spans="1:15">
      <c r="A3" s="575" t="s">
        <v>532</v>
      </c>
      <c r="B3" s="575" t="s">
        <v>369</v>
      </c>
      <c r="C3" s="575" t="s">
        <v>533</v>
      </c>
      <c r="D3" s="578"/>
      <c r="E3" s="578"/>
      <c r="F3" s="578"/>
      <c r="G3" s="578"/>
      <c r="H3" s="578"/>
      <c r="I3" s="578"/>
      <c r="J3" s="578"/>
      <c r="K3" s="578"/>
      <c r="L3" s="575" t="s">
        <v>369</v>
      </c>
      <c r="M3" s="575" t="s">
        <v>534</v>
      </c>
      <c r="N3" s="575"/>
      <c r="O3" s="575"/>
    </row>
    <row r="4" spans="1:15" ht="84.75">
      <c r="A4" s="576"/>
      <c r="B4" s="577"/>
      <c r="C4" s="434" t="s">
        <v>535</v>
      </c>
      <c r="D4" s="434" t="s">
        <v>536</v>
      </c>
      <c r="E4" s="434" t="s">
        <v>537</v>
      </c>
      <c r="F4" s="434" t="s">
        <v>538</v>
      </c>
      <c r="G4" s="434" t="s">
        <v>539</v>
      </c>
      <c r="H4" s="434" t="s">
        <v>540</v>
      </c>
      <c r="I4" s="434" t="s">
        <v>541</v>
      </c>
      <c r="J4" s="434" t="s">
        <v>542</v>
      </c>
      <c r="K4" s="434" t="s">
        <v>543</v>
      </c>
      <c r="L4" s="577"/>
      <c r="M4" s="434" t="s">
        <v>544</v>
      </c>
      <c r="N4" s="434" t="s">
        <v>545</v>
      </c>
      <c r="O4" s="434" t="s">
        <v>546</v>
      </c>
    </row>
    <row r="5" spans="1:15">
      <c r="A5" s="460" t="s">
        <v>496</v>
      </c>
      <c r="B5" s="461">
        <f t="shared" ref="B5:K5" si="0">B6+B7+B8+B9+B10+B11+B12+B13+B14+B15+B16+B17+B18+B19+B20</f>
        <v>556</v>
      </c>
      <c r="C5" s="462">
        <f t="shared" si="0"/>
        <v>16</v>
      </c>
      <c r="D5" s="462">
        <f t="shared" si="0"/>
        <v>42</v>
      </c>
      <c r="E5" s="462">
        <f t="shared" si="0"/>
        <v>124</v>
      </c>
      <c r="F5" s="462">
        <f t="shared" si="0"/>
        <v>216</v>
      </c>
      <c r="G5" s="462">
        <f t="shared" si="0"/>
        <v>12</v>
      </c>
      <c r="H5" s="462">
        <f t="shared" si="0"/>
        <v>7</v>
      </c>
      <c r="I5" s="462">
        <f t="shared" si="0"/>
        <v>132</v>
      </c>
      <c r="J5" s="462">
        <f t="shared" si="0"/>
        <v>5</v>
      </c>
      <c r="K5" s="462">
        <f t="shared" si="0"/>
        <v>2</v>
      </c>
      <c r="L5" s="461">
        <f>L6+L7+L8+L9+L10+L11+L12+L13+L14+L15+L16+L17+L18+L19+L20</f>
        <v>556</v>
      </c>
      <c r="M5" s="461">
        <f>M6+M7+M8+M9+M10+M11+M12+M13+M14+M15+M16+M17+M18+M19+M20</f>
        <v>258</v>
      </c>
      <c r="N5" s="461">
        <f>N6+N7+N8+N9+N10+N11+N12+N13+N14+N15+N16+N17+N18+N19+N20</f>
        <v>206</v>
      </c>
      <c r="O5" s="461">
        <f>O6+O7+O8+O9+O10+O11+O12+O13+O14+O15+O16+O17+O18+O19+O20</f>
        <v>92</v>
      </c>
    </row>
    <row r="6" spans="1:15">
      <c r="A6" s="454" t="s">
        <v>547</v>
      </c>
      <c r="B6" s="455">
        <f>C6+D6+E6+F6+G6+H6+I6+J6+K6</f>
        <v>216</v>
      </c>
      <c r="C6" s="456">
        <v>4</v>
      </c>
      <c r="D6" s="456">
        <v>1</v>
      </c>
      <c r="E6" s="456">
        <v>29</v>
      </c>
      <c r="F6" s="456">
        <v>112</v>
      </c>
      <c r="G6" s="456"/>
      <c r="H6" s="456"/>
      <c r="I6" s="456">
        <v>66</v>
      </c>
      <c r="J6" s="456">
        <v>2</v>
      </c>
      <c r="K6" s="456">
        <v>2</v>
      </c>
      <c r="L6" s="455">
        <f>M6+N6+O6</f>
        <v>216</v>
      </c>
      <c r="M6" s="455">
        <v>86</v>
      </c>
      <c r="N6" s="455">
        <v>98</v>
      </c>
      <c r="O6" s="455">
        <v>32</v>
      </c>
    </row>
    <row r="7" spans="1:15">
      <c r="A7" s="454" t="s">
        <v>490</v>
      </c>
      <c r="B7" s="455">
        <f t="shared" ref="B7:B20" si="1">C7+D7+E7+F7+G7+H7+I7+J7+K7</f>
        <v>35</v>
      </c>
      <c r="C7" s="456">
        <v>5</v>
      </c>
      <c r="D7" s="456">
        <v>3</v>
      </c>
      <c r="E7" s="456">
        <v>11</v>
      </c>
      <c r="F7" s="456">
        <v>7</v>
      </c>
      <c r="G7" s="456"/>
      <c r="H7" s="456"/>
      <c r="I7" s="456">
        <v>9</v>
      </c>
      <c r="J7" s="456"/>
      <c r="K7" s="456"/>
      <c r="L7" s="455">
        <f t="shared" ref="L7:L19" si="2">M7+N7+O7</f>
        <v>35</v>
      </c>
      <c r="M7" s="455">
        <v>24</v>
      </c>
      <c r="N7" s="455">
        <v>1</v>
      </c>
      <c r="O7" s="455">
        <v>10</v>
      </c>
    </row>
    <row r="8" spans="1:15">
      <c r="A8" s="454" t="s">
        <v>377</v>
      </c>
      <c r="B8" s="455">
        <f t="shared" si="1"/>
        <v>15</v>
      </c>
      <c r="C8" s="456"/>
      <c r="D8" s="456">
        <v>2</v>
      </c>
      <c r="E8" s="456">
        <v>3</v>
      </c>
      <c r="F8" s="456">
        <v>8</v>
      </c>
      <c r="G8" s="456"/>
      <c r="H8" s="456"/>
      <c r="I8" s="456">
        <v>2</v>
      </c>
      <c r="J8" s="456"/>
      <c r="K8" s="456"/>
      <c r="L8" s="455">
        <f t="shared" si="2"/>
        <v>15</v>
      </c>
      <c r="M8" s="455">
        <v>10</v>
      </c>
      <c r="N8" s="455">
        <v>3</v>
      </c>
      <c r="O8" s="455">
        <v>2</v>
      </c>
    </row>
    <row r="9" spans="1:15">
      <c r="A9" s="454" t="s">
        <v>548</v>
      </c>
      <c r="B9" s="455">
        <f t="shared" si="1"/>
        <v>11</v>
      </c>
      <c r="C9" s="456">
        <v>2</v>
      </c>
      <c r="D9" s="456">
        <v>2</v>
      </c>
      <c r="E9" s="456">
        <v>1</v>
      </c>
      <c r="F9" s="456">
        <v>5</v>
      </c>
      <c r="G9" s="456"/>
      <c r="H9" s="456"/>
      <c r="I9" s="456">
        <v>1</v>
      </c>
      <c r="J9" s="456"/>
      <c r="K9" s="456"/>
      <c r="L9" s="455">
        <f t="shared" si="2"/>
        <v>11</v>
      </c>
      <c r="M9" s="455">
        <v>6</v>
      </c>
      <c r="N9" s="455">
        <v>2</v>
      </c>
      <c r="O9" s="455">
        <v>3</v>
      </c>
    </row>
    <row r="10" spans="1:15">
      <c r="A10" s="454" t="s">
        <v>379</v>
      </c>
      <c r="B10" s="455">
        <f t="shared" si="1"/>
        <v>25</v>
      </c>
      <c r="C10" s="456"/>
      <c r="D10" s="456">
        <v>2</v>
      </c>
      <c r="E10" s="456">
        <v>6</v>
      </c>
      <c r="F10" s="456">
        <v>5</v>
      </c>
      <c r="G10" s="456">
        <v>4</v>
      </c>
      <c r="H10" s="456"/>
      <c r="I10" s="456">
        <v>8</v>
      </c>
      <c r="J10" s="456"/>
      <c r="K10" s="456"/>
      <c r="L10" s="455">
        <f t="shared" si="2"/>
        <v>25</v>
      </c>
      <c r="M10" s="455">
        <v>16</v>
      </c>
      <c r="N10" s="455">
        <v>5</v>
      </c>
      <c r="O10" s="455">
        <v>4</v>
      </c>
    </row>
    <row r="11" spans="1:15">
      <c r="A11" s="454" t="s">
        <v>492</v>
      </c>
      <c r="B11" s="455">
        <f t="shared" si="1"/>
        <v>19</v>
      </c>
      <c r="C11" s="456">
        <v>1</v>
      </c>
      <c r="D11" s="456">
        <v>4</v>
      </c>
      <c r="E11" s="456">
        <v>2</v>
      </c>
      <c r="F11" s="456">
        <v>4</v>
      </c>
      <c r="G11" s="456">
        <v>2</v>
      </c>
      <c r="H11" s="456"/>
      <c r="I11" s="456">
        <v>5</v>
      </c>
      <c r="J11" s="456">
        <v>1</v>
      </c>
      <c r="K11" s="456"/>
      <c r="L11" s="455">
        <f t="shared" si="2"/>
        <v>19</v>
      </c>
      <c r="M11" s="455">
        <v>9</v>
      </c>
      <c r="N11" s="455">
        <v>3</v>
      </c>
      <c r="O11" s="455">
        <v>7</v>
      </c>
    </row>
    <row r="12" spans="1:15">
      <c r="A12" s="454" t="s">
        <v>549</v>
      </c>
      <c r="B12" s="455">
        <f t="shared" si="1"/>
        <v>16</v>
      </c>
      <c r="C12" s="456"/>
      <c r="D12" s="456">
        <v>1</v>
      </c>
      <c r="E12" s="456">
        <v>4</v>
      </c>
      <c r="F12" s="456">
        <v>8</v>
      </c>
      <c r="G12" s="456"/>
      <c r="H12" s="456"/>
      <c r="I12" s="456">
        <v>3</v>
      </c>
      <c r="J12" s="456"/>
      <c r="K12" s="456"/>
      <c r="L12" s="455">
        <f t="shared" si="2"/>
        <v>16</v>
      </c>
      <c r="M12" s="455">
        <v>8</v>
      </c>
      <c r="N12" s="455">
        <v>5</v>
      </c>
      <c r="O12" s="455">
        <v>3</v>
      </c>
    </row>
    <row r="13" spans="1:15">
      <c r="A13" s="454" t="s">
        <v>493</v>
      </c>
      <c r="B13" s="455">
        <f t="shared" si="1"/>
        <v>20</v>
      </c>
      <c r="C13" s="456"/>
      <c r="D13" s="456">
        <v>2</v>
      </c>
      <c r="E13" s="456">
        <v>5</v>
      </c>
      <c r="F13" s="456">
        <v>4</v>
      </c>
      <c r="G13" s="456"/>
      <c r="H13" s="456">
        <v>2</v>
      </c>
      <c r="I13" s="456">
        <v>6</v>
      </c>
      <c r="J13" s="456">
        <v>1</v>
      </c>
      <c r="K13" s="456"/>
      <c r="L13" s="455">
        <f t="shared" si="2"/>
        <v>20</v>
      </c>
      <c r="M13" s="455">
        <v>8</v>
      </c>
      <c r="N13" s="455">
        <v>10</v>
      </c>
      <c r="O13" s="455">
        <v>2</v>
      </c>
    </row>
    <row r="14" spans="1:15">
      <c r="A14" s="454" t="s">
        <v>550</v>
      </c>
      <c r="B14" s="455">
        <f t="shared" si="1"/>
        <v>20</v>
      </c>
      <c r="C14" s="456"/>
      <c r="D14" s="456">
        <v>1</v>
      </c>
      <c r="E14" s="456">
        <v>7</v>
      </c>
      <c r="F14" s="456">
        <v>9</v>
      </c>
      <c r="G14" s="456">
        <v>1</v>
      </c>
      <c r="H14" s="456"/>
      <c r="I14" s="456">
        <v>2</v>
      </c>
      <c r="J14" s="456"/>
      <c r="K14" s="456"/>
      <c r="L14" s="455">
        <f t="shared" si="2"/>
        <v>20</v>
      </c>
      <c r="M14" s="455">
        <v>13</v>
      </c>
      <c r="N14" s="455">
        <v>6</v>
      </c>
      <c r="O14" s="455">
        <v>1</v>
      </c>
    </row>
    <row r="15" spans="1:15">
      <c r="A15" s="454" t="s">
        <v>551</v>
      </c>
      <c r="B15" s="455">
        <f t="shared" si="1"/>
        <v>28</v>
      </c>
      <c r="C15" s="456"/>
      <c r="D15" s="456">
        <v>5</v>
      </c>
      <c r="E15" s="456">
        <v>7</v>
      </c>
      <c r="F15" s="456">
        <v>8</v>
      </c>
      <c r="G15" s="456"/>
      <c r="H15" s="456">
        <v>3</v>
      </c>
      <c r="I15" s="456">
        <v>5</v>
      </c>
      <c r="J15" s="456"/>
      <c r="K15" s="456"/>
      <c r="L15" s="455">
        <f t="shared" si="2"/>
        <v>28</v>
      </c>
      <c r="M15" s="455">
        <v>15</v>
      </c>
      <c r="N15" s="455">
        <v>6</v>
      </c>
      <c r="O15" s="455">
        <v>7</v>
      </c>
    </row>
    <row r="16" spans="1:15">
      <c r="A16" s="454" t="s">
        <v>385</v>
      </c>
      <c r="B16" s="455">
        <f t="shared" si="1"/>
        <v>15</v>
      </c>
      <c r="C16" s="456"/>
      <c r="D16" s="456">
        <v>1</v>
      </c>
      <c r="E16" s="456">
        <v>3</v>
      </c>
      <c r="F16" s="456">
        <v>6</v>
      </c>
      <c r="G16" s="456"/>
      <c r="H16" s="456"/>
      <c r="I16" s="456">
        <v>4</v>
      </c>
      <c r="J16" s="456">
        <v>1</v>
      </c>
      <c r="K16" s="456"/>
      <c r="L16" s="455">
        <f t="shared" si="2"/>
        <v>15</v>
      </c>
      <c r="M16" s="455">
        <v>6</v>
      </c>
      <c r="N16" s="455">
        <v>4</v>
      </c>
      <c r="O16" s="455">
        <v>5</v>
      </c>
    </row>
    <row r="17" spans="1:15">
      <c r="A17" s="454" t="s">
        <v>552</v>
      </c>
      <c r="B17" s="455">
        <f t="shared" si="1"/>
        <v>23</v>
      </c>
      <c r="C17" s="456"/>
      <c r="D17" s="456">
        <v>3</v>
      </c>
      <c r="E17" s="456">
        <v>5</v>
      </c>
      <c r="F17" s="456">
        <v>5</v>
      </c>
      <c r="G17" s="456">
        <v>3</v>
      </c>
      <c r="H17" s="456">
        <v>1</v>
      </c>
      <c r="I17" s="456">
        <v>6</v>
      </c>
      <c r="J17" s="456"/>
      <c r="K17" s="456"/>
      <c r="L17" s="455">
        <f t="shared" si="2"/>
        <v>23</v>
      </c>
      <c r="M17" s="455">
        <v>10</v>
      </c>
      <c r="N17" s="455">
        <v>12</v>
      </c>
      <c r="O17" s="455">
        <v>1</v>
      </c>
    </row>
    <row r="18" spans="1:15">
      <c r="A18" s="454" t="s">
        <v>553</v>
      </c>
      <c r="B18" s="455">
        <f t="shared" si="1"/>
        <v>32</v>
      </c>
      <c r="C18" s="456">
        <v>2</v>
      </c>
      <c r="D18" s="456"/>
      <c r="E18" s="456">
        <v>11</v>
      </c>
      <c r="F18" s="456">
        <v>11</v>
      </c>
      <c r="G18" s="456">
        <v>2</v>
      </c>
      <c r="H18" s="456"/>
      <c r="I18" s="456">
        <v>6</v>
      </c>
      <c r="J18" s="456"/>
      <c r="K18" s="456"/>
      <c r="L18" s="455">
        <f t="shared" si="2"/>
        <v>32</v>
      </c>
      <c r="M18" s="455">
        <v>14</v>
      </c>
      <c r="N18" s="455">
        <v>15</v>
      </c>
      <c r="O18" s="455">
        <v>3</v>
      </c>
    </row>
    <row r="19" spans="1:15">
      <c r="A19" s="454" t="s">
        <v>388</v>
      </c>
      <c r="B19" s="455">
        <f t="shared" si="1"/>
        <v>11</v>
      </c>
      <c r="C19" s="456"/>
      <c r="D19" s="456">
        <v>6</v>
      </c>
      <c r="E19" s="456">
        <v>2</v>
      </c>
      <c r="F19" s="456">
        <v>2</v>
      </c>
      <c r="G19" s="456"/>
      <c r="H19" s="456">
        <v>1</v>
      </c>
      <c r="I19" s="456"/>
      <c r="J19" s="456"/>
      <c r="K19" s="456"/>
      <c r="L19" s="455">
        <f t="shared" si="2"/>
        <v>11</v>
      </c>
      <c r="M19" s="455">
        <v>7</v>
      </c>
      <c r="N19" s="455">
        <v>2</v>
      </c>
      <c r="O19" s="455">
        <v>2</v>
      </c>
    </row>
    <row r="20" spans="1:15">
      <c r="A20" s="457" t="s">
        <v>554</v>
      </c>
      <c r="B20" s="458">
        <f t="shared" si="1"/>
        <v>70</v>
      </c>
      <c r="C20" s="459">
        <v>2</v>
      </c>
      <c r="D20" s="459">
        <v>9</v>
      </c>
      <c r="E20" s="459">
        <v>28</v>
      </c>
      <c r="F20" s="459">
        <v>22</v>
      </c>
      <c r="G20" s="459"/>
      <c r="H20" s="459"/>
      <c r="I20" s="459">
        <v>9</v>
      </c>
      <c r="J20" s="459"/>
      <c r="K20" s="459"/>
      <c r="L20" s="458">
        <f>M20+N20+O20</f>
        <v>70</v>
      </c>
      <c r="M20" s="458">
        <v>26</v>
      </c>
      <c r="N20" s="458">
        <v>34</v>
      </c>
      <c r="O20" s="458">
        <v>10</v>
      </c>
    </row>
    <row r="21" spans="1:15">
      <c r="A21" s="572" t="s">
        <v>710</v>
      </c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</row>
  </sheetData>
  <mergeCells count="8">
    <mergeCell ref="A21:O21"/>
    <mergeCell ref="A1:O1"/>
    <mergeCell ref="N2:O2"/>
    <mergeCell ref="A3:A4"/>
    <mergeCell ref="B3:B4"/>
    <mergeCell ref="C3:K3"/>
    <mergeCell ref="L3:L4"/>
    <mergeCell ref="M3:O3"/>
  </mergeCells>
  <conditionalFormatting sqref="A1:O4 A5:A20">
    <cfRule type="cellIs" dxfId="28" priority="4" stopIfTrue="1" operator="equal">
      <formula>0</formula>
    </cfRule>
  </conditionalFormatting>
  <conditionalFormatting sqref="A5:A20">
    <cfRule type="cellIs" dxfId="27" priority="3" stopIfTrue="1" operator="equal">
      <formula>#REF!</formula>
    </cfRule>
  </conditionalFormatting>
  <conditionalFormatting sqref="A5:A20">
    <cfRule type="cellIs" dxfId="26" priority="2" stopIfTrue="1" operator="equal">
      <formula>#REF!</formula>
    </cfRule>
  </conditionalFormatting>
  <conditionalFormatting sqref="A5:A20">
    <cfRule type="cellIs" dxfId="25" priority="5" stopIfTrue="1" operator="equal">
      <formula>$E$377</formula>
    </cfRule>
  </conditionalFormatting>
  <conditionalFormatting sqref="A5:A20">
    <cfRule type="cellIs" dxfId="24" priority="6" stopIfTrue="1" operator="equal">
      <formula>$R$131</formula>
    </cfRule>
  </conditionalFormatting>
  <conditionalFormatting sqref="B5:O20">
    <cfRule type="cellIs" dxfId="23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2"/>
  <sheetViews>
    <sheetView tabSelected="1" workbookViewId="0">
      <selection activeCell="V8" sqref="V8"/>
    </sheetView>
  </sheetViews>
  <sheetFormatPr defaultRowHeight="12.75"/>
  <cols>
    <col min="1" max="1" width="13.140625" style="369" customWidth="1"/>
    <col min="2" max="2" width="4.7109375" style="369" customWidth="1"/>
    <col min="3" max="3" width="7.140625" style="369" customWidth="1"/>
    <col min="4" max="4" width="8.42578125" style="369" customWidth="1"/>
    <col min="5" max="7" width="5" style="369" customWidth="1"/>
    <col min="8" max="8" width="4.5703125" style="369" customWidth="1"/>
    <col min="9" max="14" width="3.28515625" style="369" customWidth="1"/>
    <col min="15" max="15" width="3" style="369" customWidth="1"/>
    <col min="16" max="16" width="4.42578125" style="369" customWidth="1"/>
    <col min="17" max="17" width="5.28515625" style="369" customWidth="1"/>
    <col min="18" max="18" width="3.140625" style="369" customWidth="1"/>
    <col min="19" max="19" width="3.5703125" style="369" customWidth="1"/>
    <col min="20" max="20" width="5.85546875" style="369" customWidth="1"/>
    <col min="21" max="256" width="9.140625" style="369"/>
    <col min="257" max="257" width="13.140625" style="369" customWidth="1"/>
    <col min="258" max="258" width="4.7109375" style="369" customWidth="1"/>
    <col min="259" max="259" width="7.140625" style="369" customWidth="1"/>
    <col min="260" max="260" width="8.42578125" style="369" customWidth="1"/>
    <col min="261" max="263" width="5" style="369" customWidth="1"/>
    <col min="264" max="264" width="4.5703125" style="369" customWidth="1"/>
    <col min="265" max="270" width="3.28515625" style="369" customWidth="1"/>
    <col min="271" max="271" width="3" style="369" customWidth="1"/>
    <col min="272" max="272" width="4.42578125" style="369" customWidth="1"/>
    <col min="273" max="273" width="5.28515625" style="369" customWidth="1"/>
    <col min="274" max="274" width="3.140625" style="369" customWidth="1"/>
    <col min="275" max="275" width="3.5703125" style="369" customWidth="1"/>
    <col min="276" max="276" width="5.85546875" style="369" customWidth="1"/>
    <col min="277" max="512" width="9.140625" style="369"/>
    <col min="513" max="513" width="13.140625" style="369" customWidth="1"/>
    <col min="514" max="514" width="4.7109375" style="369" customWidth="1"/>
    <col min="515" max="515" width="7.140625" style="369" customWidth="1"/>
    <col min="516" max="516" width="8.42578125" style="369" customWidth="1"/>
    <col min="517" max="519" width="5" style="369" customWidth="1"/>
    <col min="520" max="520" width="4.5703125" style="369" customWidth="1"/>
    <col min="521" max="526" width="3.28515625" style="369" customWidth="1"/>
    <col min="527" max="527" width="3" style="369" customWidth="1"/>
    <col min="528" max="528" width="4.42578125" style="369" customWidth="1"/>
    <col min="529" max="529" width="5.28515625" style="369" customWidth="1"/>
    <col min="530" max="530" width="3.140625" style="369" customWidth="1"/>
    <col min="531" max="531" width="3.5703125" style="369" customWidth="1"/>
    <col min="532" max="532" width="5.85546875" style="369" customWidth="1"/>
    <col min="533" max="768" width="9.140625" style="369"/>
    <col min="769" max="769" width="13.140625" style="369" customWidth="1"/>
    <col min="770" max="770" width="4.7109375" style="369" customWidth="1"/>
    <col min="771" max="771" width="7.140625" style="369" customWidth="1"/>
    <col min="772" max="772" width="8.42578125" style="369" customWidth="1"/>
    <col min="773" max="775" width="5" style="369" customWidth="1"/>
    <col min="776" max="776" width="4.5703125" style="369" customWidth="1"/>
    <col min="777" max="782" width="3.28515625" style="369" customWidth="1"/>
    <col min="783" max="783" width="3" style="369" customWidth="1"/>
    <col min="784" max="784" width="4.42578125" style="369" customWidth="1"/>
    <col min="785" max="785" width="5.28515625" style="369" customWidth="1"/>
    <col min="786" max="786" width="3.140625" style="369" customWidth="1"/>
    <col min="787" max="787" width="3.5703125" style="369" customWidth="1"/>
    <col min="788" max="788" width="5.85546875" style="369" customWidth="1"/>
    <col min="789" max="1024" width="9.140625" style="369"/>
    <col min="1025" max="1025" width="13.140625" style="369" customWidth="1"/>
    <col min="1026" max="1026" width="4.7109375" style="369" customWidth="1"/>
    <col min="1027" max="1027" width="7.140625" style="369" customWidth="1"/>
    <col min="1028" max="1028" width="8.42578125" style="369" customWidth="1"/>
    <col min="1029" max="1031" width="5" style="369" customWidth="1"/>
    <col min="1032" max="1032" width="4.5703125" style="369" customWidth="1"/>
    <col min="1033" max="1038" width="3.28515625" style="369" customWidth="1"/>
    <col min="1039" max="1039" width="3" style="369" customWidth="1"/>
    <col min="1040" max="1040" width="4.42578125" style="369" customWidth="1"/>
    <col min="1041" max="1041" width="5.28515625" style="369" customWidth="1"/>
    <col min="1042" max="1042" width="3.140625" style="369" customWidth="1"/>
    <col min="1043" max="1043" width="3.5703125" style="369" customWidth="1"/>
    <col min="1044" max="1044" width="5.85546875" style="369" customWidth="1"/>
    <col min="1045" max="1280" width="9.140625" style="369"/>
    <col min="1281" max="1281" width="13.140625" style="369" customWidth="1"/>
    <col min="1282" max="1282" width="4.7109375" style="369" customWidth="1"/>
    <col min="1283" max="1283" width="7.140625" style="369" customWidth="1"/>
    <col min="1284" max="1284" width="8.42578125" style="369" customWidth="1"/>
    <col min="1285" max="1287" width="5" style="369" customWidth="1"/>
    <col min="1288" max="1288" width="4.5703125" style="369" customWidth="1"/>
    <col min="1289" max="1294" width="3.28515625" style="369" customWidth="1"/>
    <col min="1295" max="1295" width="3" style="369" customWidth="1"/>
    <col min="1296" max="1296" width="4.42578125" style="369" customWidth="1"/>
    <col min="1297" max="1297" width="5.28515625" style="369" customWidth="1"/>
    <col min="1298" max="1298" width="3.140625" style="369" customWidth="1"/>
    <col min="1299" max="1299" width="3.5703125" style="369" customWidth="1"/>
    <col min="1300" max="1300" width="5.85546875" style="369" customWidth="1"/>
    <col min="1301" max="1536" width="9.140625" style="369"/>
    <col min="1537" max="1537" width="13.140625" style="369" customWidth="1"/>
    <col min="1538" max="1538" width="4.7109375" style="369" customWidth="1"/>
    <col min="1539" max="1539" width="7.140625" style="369" customWidth="1"/>
    <col min="1540" max="1540" width="8.42578125" style="369" customWidth="1"/>
    <col min="1541" max="1543" width="5" style="369" customWidth="1"/>
    <col min="1544" max="1544" width="4.5703125" style="369" customWidth="1"/>
    <col min="1545" max="1550" width="3.28515625" style="369" customWidth="1"/>
    <col min="1551" max="1551" width="3" style="369" customWidth="1"/>
    <col min="1552" max="1552" width="4.42578125" style="369" customWidth="1"/>
    <col min="1553" max="1553" width="5.28515625" style="369" customWidth="1"/>
    <col min="1554" max="1554" width="3.140625" style="369" customWidth="1"/>
    <col min="1555" max="1555" width="3.5703125" style="369" customWidth="1"/>
    <col min="1556" max="1556" width="5.85546875" style="369" customWidth="1"/>
    <col min="1557" max="1792" width="9.140625" style="369"/>
    <col min="1793" max="1793" width="13.140625" style="369" customWidth="1"/>
    <col min="1794" max="1794" width="4.7109375" style="369" customWidth="1"/>
    <col min="1795" max="1795" width="7.140625" style="369" customWidth="1"/>
    <col min="1796" max="1796" width="8.42578125" style="369" customWidth="1"/>
    <col min="1797" max="1799" width="5" style="369" customWidth="1"/>
    <col min="1800" max="1800" width="4.5703125" style="369" customWidth="1"/>
    <col min="1801" max="1806" width="3.28515625" style="369" customWidth="1"/>
    <col min="1807" max="1807" width="3" style="369" customWidth="1"/>
    <col min="1808" max="1808" width="4.42578125" style="369" customWidth="1"/>
    <col min="1809" max="1809" width="5.28515625" style="369" customWidth="1"/>
    <col min="1810" max="1810" width="3.140625" style="369" customWidth="1"/>
    <col min="1811" max="1811" width="3.5703125" style="369" customWidth="1"/>
    <col min="1812" max="1812" width="5.85546875" style="369" customWidth="1"/>
    <col min="1813" max="2048" width="9.140625" style="369"/>
    <col min="2049" max="2049" width="13.140625" style="369" customWidth="1"/>
    <col min="2050" max="2050" width="4.7109375" style="369" customWidth="1"/>
    <col min="2051" max="2051" width="7.140625" style="369" customWidth="1"/>
    <col min="2052" max="2052" width="8.42578125" style="369" customWidth="1"/>
    <col min="2053" max="2055" width="5" style="369" customWidth="1"/>
    <col min="2056" max="2056" width="4.5703125" style="369" customWidth="1"/>
    <col min="2057" max="2062" width="3.28515625" style="369" customWidth="1"/>
    <col min="2063" max="2063" width="3" style="369" customWidth="1"/>
    <col min="2064" max="2064" width="4.42578125" style="369" customWidth="1"/>
    <col min="2065" max="2065" width="5.28515625" style="369" customWidth="1"/>
    <col min="2066" max="2066" width="3.140625" style="369" customWidth="1"/>
    <col min="2067" max="2067" width="3.5703125" style="369" customWidth="1"/>
    <col min="2068" max="2068" width="5.85546875" style="369" customWidth="1"/>
    <col min="2069" max="2304" width="9.140625" style="369"/>
    <col min="2305" max="2305" width="13.140625" style="369" customWidth="1"/>
    <col min="2306" max="2306" width="4.7109375" style="369" customWidth="1"/>
    <col min="2307" max="2307" width="7.140625" style="369" customWidth="1"/>
    <col min="2308" max="2308" width="8.42578125" style="369" customWidth="1"/>
    <col min="2309" max="2311" width="5" style="369" customWidth="1"/>
    <col min="2312" max="2312" width="4.5703125" style="369" customWidth="1"/>
    <col min="2313" max="2318" width="3.28515625" style="369" customWidth="1"/>
    <col min="2319" max="2319" width="3" style="369" customWidth="1"/>
    <col min="2320" max="2320" width="4.42578125" style="369" customWidth="1"/>
    <col min="2321" max="2321" width="5.28515625" style="369" customWidth="1"/>
    <col min="2322" max="2322" width="3.140625" style="369" customWidth="1"/>
    <col min="2323" max="2323" width="3.5703125" style="369" customWidth="1"/>
    <col min="2324" max="2324" width="5.85546875" style="369" customWidth="1"/>
    <col min="2325" max="2560" width="9.140625" style="369"/>
    <col min="2561" max="2561" width="13.140625" style="369" customWidth="1"/>
    <col min="2562" max="2562" width="4.7109375" style="369" customWidth="1"/>
    <col min="2563" max="2563" width="7.140625" style="369" customWidth="1"/>
    <col min="2564" max="2564" width="8.42578125" style="369" customWidth="1"/>
    <col min="2565" max="2567" width="5" style="369" customWidth="1"/>
    <col min="2568" max="2568" width="4.5703125" style="369" customWidth="1"/>
    <col min="2569" max="2574" width="3.28515625" style="369" customWidth="1"/>
    <col min="2575" max="2575" width="3" style="369" customWidth="1"/>
    <col min="2576" max="2576" width="4.42578125" style="369" customWidth="1"/>
    <col min="2577" max="2577" width="5.28515625" style="369" customWidth="1"/>
    <col min="2578" max="2578" width="3.140625" style="369" customWidth="1"/>
    <col min="2579" max="2579" width="3.5703125" style="369" customWidth="1"/>
    <col min="2580" max="2580" width="5.85546875" style="369" customWidth="1"/>
    <col min="2581" max="2816" width="9.140625" style="369"/>
    <col min="2817" max="2817" width="13.140625" style="369" customWidth="1"/>
    <col min="2818" max="2818" width="4.7109375" style="369" customWidth="1"/>
    <col min="2819" max="2819" width="7.140625" style="369" customWidth="1"/>
    <col min="2820" max="2820" width="8.42578125" style="369" customWidth="1"/>
    <col min="2821" max="2823" width="5" style="369" customWidth="1"/>
    <col min="2824" max="2824" width="4.5703125" style="369" customWidth="1"/>
    <col min="2825" max="2830" width="3.28515625" style="369" customWidth="1"/>
    <col min="2831" max="2831" width="3" style="369" customWidth="1"/>
    <col min="2832" max="2832" width="4.42578125" style="369" customWidth="1"/>
    <col min="2833" max="2833" width="5.28515625" style="369" customWidth="1"/>
    <col min="2834" max="2834" width="3.140625" style="369" customWidth="1"/>
    <col min="2835" max="2835" width="3.5703125" style="369" customWidth="1"/>
    <col min="2836" max="2836" width="5.85546875" style="369" customWidth="1"/>
    <col min="2837" max="3072" width="9.140625" style="369"/>
    <col min="3073" max="3073" width="13.140625" style="369" customWidth="1"/>
    <col min="3074" max="3074" width="4.7109375" style="369" customWidth="1"/>
    <col min="3075" max="3075" width="7.140625" style="369" customWidth="1"/>
    <col min="3076" max="3076" width="8.42578125" style="369" customWidth="1"/>
    <col min="3077" max="3079" width="5" style="369" customWidth="1"/>
    <col min="3080" max="3080" width="4.5703125" style="369" customWidth="1"/>
    <col min="3081" max="3086" width="3.28515625" style="369" customWidth="1"/>
    <col min="3087" max="3087" width="3" style="369" customWidth="1"/>
    <col min="3088" max="3088" width="4.42578125" style="369" customWidth="1"/>
    <col min="3089" max="3089" width="5.28515625" style="369" customWidth="1"/>
    <col min="3090" max="3090" width="3.140625" style="369" customWidth="1"/>
    <col min="3091" max="3091" width="3.5703125" style="369" customWidth="1"/>
    <col min="3092" max="3092" width="5.85546875" style="369" customWidth="1"/>
    <col min="3093" max="3328" width="9.140625" style="369"/>
    <col min="3329" max="3329" width="13.140625" style="369" customWidth="1"/>
    <col min="3330" max="3330" width="4.7109375" style="369" customWidth="1"/>
    <col min="3331" max="3331" width="7.140625" style="369" customWidth="1"/>
    <col min="3332" max="3332" width="8.42578125" style="369" customWidth="1"/>
    <col min="3333" max="3335" width="5" style="369" customWidth="1"/>
    <col min="3336" max="3336" width="4.5703125" style="369" customWidth="1"/>
    <col min="3337" max="3342" width="3.28515625" style="369" customWidth="1"/>
    <col min="3343" max="3343" width="3" style="369" customWidth="1"/>
    <col min="3344" max="3344" width="4.42578125" style="369" customWidth="1"/>
    <col min="3345" max="3345" width="5.28515625" style="369" customWidth="1"/>
    <col min="3346" max="3346" width="3.140625" style="369" customWidth="1"/>
    <col min="3347" max="3347" width="3.5703125" style="369" customWidth="1"/>
    <col min="3348" max="3348" width="5.85546875" style="369" customWidth="1"/>
    <col min="3349" max="3584" width="9.140625" style="369"/>
    <col min="3585" max="3585" width="13.140625" style="369" customWidth="1"/>
    <col min="3586" max="3586" width="4.7109375" style="369" customWidth="1"/>
    <col min="3587" max="3587" width="7.140625" style="369" customWidth="1"/>
    <col min="3588" max="3588" width="8.42578125" style="369" customWidth="1"/>
    <col min="3589" max="3591" width="5" style="369" customWidth="1"/>
    <col min="3592" max="3592" width="4.5703125" style="369" customWidth="1"/>
    <col min="3593" max="3598" width="3.28515625" style="369" customWidth="1"/>
    <col min="3599" max="3599" width="3" style="369" customWidth="1"/>
    <col min="3600" max="3600" width="4.42578125" style="369" customWidth="1"/>
    <col min="3601" max="3601" width="5.28515625" style="369" customWidth="1"/>
    <col min="3602" max="3602" width="3.140625" style="369" customWidth="1"/>
    <col min="3603" max="3603" width="3.5703125" style="369" customWidth="1"/>
    <col min="3604" max="3604" width="5.85546875" style="369" customWidth="1"/>
    <col min="3605" max="3840" width="9.140625" style="369"/>
    <col min="3841" max="3841" width="13.140625" style="369" customWidth="1"/>
    <col min="3842" max="3842" width="4.7109375" style="369" customWidth="1"/>
    <col min="3843" max="3843" width="7.140625" style="369" customWidth="1"/>
    <col min="3844" max="3844" width="8.42578125" style="369" customWidth="1"/>
    <col min="3845" max="3847" width="5" style="369" customWidth="1"/>
    <col min="3848" max="3848" width="4.5703125" style="369" customWidth="1"/>
    <col min="3849" max="3854" width="3.28515625" style="369" customWidth="1"/>
    <col min="3855" max="3855" width="3" style="369" customWidth="1"/>
    <col min="3856" max="3856" width="4.42578125" style="369" customWidth="1"/>
    <col min="3857" max="3857" width="5.28515625" style="369" customWidth="1"/>
    <col min="3858" max="3858" width="3.140625" style="369" customWidth="1"/>
    <col min="3859" max="3859" width="3.5703125" style="369" customWidth="1"/>
    <col min="3860" max="3860" width="5.85546875" style="369" customWidth="1"/>
    <col min="3861" max="4096" width="9.140625" style="369"/>
    <col min="4097" max="4097" width="13.140625" style="369" customWidth="1"/>
    <col min="4098" max="4098" width="4.7109375" style="369" customWidth="1"/>
    <col min="4099" max="4099" width="7.140625" style="369" customWidth="1"/>
    <col min="4100" max="4100" width="8.42578125" style="369" customWidth="1"/>
    <col min="4101" max="4103" width="5" style="369" customWidth="1"/>
    <col min="4104" max="4104" width="4.5703125" style="369" customWidth="1"/>
    <col min="4105" max="4110" width="3.28515625" style="369" customWidth="1"/>
    <col min="4111" max="4111" width="3" style="369" customWidth="1"/>
    <col min="4112" max="4112" width="4.42578125" style="369" customWidth="1"/>
    <col min="4113" max="4113" width="5.28515625" style="369" customWidth="1"/>
    <col min="4114" max="4114" width="3.140625" style="369" customWidth="1"/>
    <col min="4115" max="4115" width="3.5703125" style="369" customWidth="1"/>
    <col min="4116" max="4116" width="5.85546875" style="369" customWidth="1"/>
    <col min="4117" max="4352" width="9.140625" style="369"/>
    <col min="4353" max="4353" width="13.140625" style="369" customWidth="1"/>
    <col min="4354" max="4354" width="4.7109375" style="369" customWidth="1"/>
    <col min="4355" max="4355" width="7.140625" style="369" customWidth="1"/>
    <col min="4356" max="4356" width="8.42578125" style="369" customWidth="1"/>
    <col min="4357" max="4359" width="5" style="369" customWidth="1"/>
    <col min="4360" max="4360" width="4.5703125" style="369" customWidth="1"/>
    <col min="4361" max="4366" width="3.28515625" style="369" customWidth="1"/>
    <col min="4367" max="4367" width="3" style="369" customWidth="1"/>
    <col min="4368" max="4368" width="4.42578125" style="369" customWidth="1"/>
    <col min="4369" max="4369" width="5.28515625" style="369" customWidth="1"/>
    <col min="4370" max="4370" width="3.140625" style="369" customWidth="1"/>
    <col min="4371" max="4371" width="3.5703125" style="369" customWidth="1"/>
    <col min="4372" max="4372" width="5.85546875" style="369" customWidth="1"/>
    <col min="4373" max="4608" width="9.140625" style="369"/>
    <col min="4609" max="4609" width="13.140625" style="369" customWidth="1"/>
    <col min="4610" max="4610" width="4.7109375" style="369" customWidth="1"/>
    <col min="4611" max="4611" width="7.140625" style="369" customWidth="1"/>
    <col min="4612" max="4612" width="8.42578125" style="369" customWidth="1"/>
    <col min="4613" max="4615" width="5" style="369" customWidth="1"/>
    <col min="4616" max="4616" width="4.5703125" style="369" customWidth="1"/>
    <col min="4617" max="4622" width="3.28515625" style="369" customWidth="1"/>
    <col min="4623" max="4623" width="3" style="369" customWidth="1"/>
    <col min="4624" max="4624" width="4.42578125" style="369" customWidth="1"/>
    <col min="4625" max="4625" width="5.28515625" style="369" customWidth="1"/>
    <col min="4626" max="4626" width="3.140625" style="369" customWidth="1"/>
    <col min="4627" max="4627" width="3.5703125" style="369" customWidth="1"/>
    <col min="4628" max="4628" width="5.85546875" style="369" customWidth="1"/>
    <col min="4629" max="4864" width="9.140625" style="369"/>
    <col min="4865" max="4865" width="13.140625" style="369" customWidth="1"/>
    <col min="4866" max="4866" width="4.7109375" style="369" customWidth="1"/>
    <col min="4867" max="4867" width="7.140625" style="369" customWidth="1"/>
    <col min="4868" max="4868" width="8.42578125" style="369" customWidth="1"/>
    <col min="4869" max="4871" width="5" style="369" customWidth="1"/>
    <col min="4872" max="4872" width="4.5703125" style="369" customWidth="1"/>
    <col min="4873" max="4878" width="3.28515625" style="369" customWidth="1"/>
    <col min="4879" max="4879" width="3" style="369" customWidth="1"/>
    <col min="4880" max="4880" width="4.42578125" style="369" customWidth="1"/>
    <col min="4881" max="4881" width="5.28515625" style="369" customWidth="1"/>
    <col min="4882" max="4882" width="3.140625" style="369" customWidth="1"/>
    <col min="4883" max="4883" width="3.5703125" style="369" customWidth="1"/>
    <col min="4884" max="4884" width="5.85546875" style="369" customWidth="1"/>
    <col min="4885" max="5120" width="9.140625" style="369"/>
    <col min="5121" max="5121" width="13.140625" style="369" customWidth="1"/>
    <col min="5122" max="5122" width="4.7109375" style="369" customWidth="1"/>
    <col min="5123" max="5123" width="7.140625" style="369" customWidth="1"/>
    <col min="5124" max="5124" width="8.42578125" style="369" customWidth="1"/>
    <col min="5125" max="5127" width="5" style="369" customWidth="1"/>
    <col min="5128" max="5128" width="4.5703125" style="369" customWidth="1"/>
    <col min="5129" max="5134" width="3.28515625" style="369" customWidth="1"/>
    <col min="5135" max="5135" width="3" style="369" customWidth="1"/>
    <col min="5136" max="5136" width="4.42578125" style="369" customWidth="1"/>
    <col min="5137" max="5137" width="5.28515625" style="369" customWidth="1"/>
    <col min="5138" max="5138" width="3.140625" style="369" customWidth="1"/>
    <col min="5139" max="5139" width="3.5703125" style="369" customWidth="1"/>
    <col min="5140" max="5140" width="5.85546875" style="369" customWidth="1"/>
    <col min="5141" max="5376" width="9.140625" style="369"/>
    <col min="5377" max="5377" width="13.140625" style="369" customWidth="1"/>
    <col min="5378" max="5378" width="4.7109375" style="369" customWidth="1"/>
    <col min="5379" max="5379" width="7.140625" style="369" customWidth="1"/>
    <col min="5380" max="5380" width="8.42578125" style="369" customWidth="1"/>
    <col min="5381" max="5383" width="5" style="369" customWidth="1"/>
    <col min="5384" max="5384" width="4.5703125" style="369" customWidth="1"/>
    <col min="5385" max="5390" width="3.28515625" style="369" customWidth="1"/>
    <col min="5391" max="5391" width="3" style="369" customWidth="1"/>
    <col min="5392" max="5392" width="4.42578125" style="369" customWidth="1"/>
    <col min="5393" max="5393" width="5.28515625" style="369" customWidth="1"/>
    <col min="5394" max="5394" width="3.140625" style="369" customWidth="1"/>
    <col min="5395" max="5395" width="3.5703125" style="369" customWidth="1"/>
    <col min="5396" max="5396" width="5.85546875" style="369" customWidth="1"/>
    <col min="5397" max="5632" width="9.140625" style="369"/>
    <col min="5633" max="5633" width="13.140625" style="369" customWidth="1"/>
    <col min="5634" max="5634" width="4.7109375" style="369" customWidth="1"/>
    <col min="5635" max="5635" width="7.140625" style="369" customWidth="1"/>
    <col min="5636" max="5636" width="8.42578125" style="369" customWidth="1"/>
    <col min="5637" max="5639" width="5" style="369" customWidth="1"/>
    <col min="5640" max="5640" width="4.5703125" style="369" customWidth="1"/>
    <col min="5641" max="5646" width="3.28515625" style="369" customWidth="1"/>
    <col min="5647" max="5647" width="3" style="369" customWidth="1"/>
    <col min="5648" max="5648" width="4.42578125" style="369" customWidth="1"/>
    <col min="5649" max="5649" width="5.28515625" style="369" customWidth="1"/>
    <col min="5650" max="5650" width="3.140625" style="369" customWidth="1"/>
    <col min="5651" max="5651" width="3.5703125" style="369" customWidth="1"/>
    <col min="5652" max="5652" width="5.85546875" style="369" customWidth="1"/>
    <col min="5653" max="5888" width="9.140625" style="369"/>
    <col min="5889" max="5889" width="13.140625" style="369" customWidth="1"/>
    <col min="5890" max="5890" width="4.7109375" style="369" customWidth="1"/>
    <col min="5891" max="5891" width="7.140625" style="369" customWidth="1"/>
    <col min="5892" max="5892" width="8.42578125" style="369" customWidth="1"/>
    <col min="5893" max="5895" width="5" style="369" customWidth="1"/>
    <col min="5896" max="5896" width="4.5703125" style="369" customWidth="1"/>
    <col min="5897" max="5902" width="3.28515625" style="369" customWidth="1"/>
    <col min="5903" max="5903" width="3" style="369" customWidth="1"/>
    <col min="5904" max="5904" width="4.42578125" style="369" customWidth="1"/>
    <col min="5905" max="5905" width="5.28515625" style="369" customWidth="1"/>
    <col min="5906" max="5906" width="3.140625" style="369" customWidth="1"/>
    <col min="5907" max="5907" width="3.5703125" style="369" customWidth="1"/>
    <col min="5908" max="5908" width="5.85546875" style="369" customWidth="1"/>
    <col min="5909" max="6144" width="9.140625" style="369"/>
    <col min="6145" max="6145" width="13.140625" style="369" customWidth="1"/>
    <col min="6146" max="6146" width="4.7109375" style="369" customWidth="1"/>
    <col min="6147" max="6147" width="7.140625" style="369" customWidth="1"/>
    <col min="6148" max="6148" width="8.42578125" style="369" customWidth="1"/>
    <col min="6149" max="6151" width="5" style="369" customWidth="1"/>
    <col min="6152" max="6152" width="4.5703125" style="369" customWidth="1"/>
    <col min="6153" max="6158" width="3.28515625" style="369" customWidth="1"/>
    <col min="6159" max="6159" width="3" style="369" customWidth="1"/>
    <col min="6160" max="6160" width="4.42578125" style="369" customWidth="1"/>
    <col min="6161" max="6161" width="5.28515625" style="369" customWidth="1"/>
    <col min="6162" max="6162" width="3.140625" style="369" customWidth="1"/>
    <col min="6163" max="6163" width="3.5703125" style="369" customWidth="1"/>
    <col min="6164" max="6164" width="5.85546875" style="369" customWidth="1"/>
    <col min="6165" max="6400" width="9.140625" style="369"/>
    <col min="6401" max="6401" width="13.140625" style="369" customWidth="1"/>
    <col min="6402" max="6402" width="4.7109375" style="369" customWidth="1"/>
    <col min="6403" max="6403" width="7.140625" style="369" customWidth="1"/>
    <col min="6404" max="6404" width="8.42578125" style="369" customWidth="1"/>
    <col min="6405" max="6407" width="5" style="369" customWidth="1"/>
    <col min="6408" max="6408" width="4.5703125" style="369" customWidth="1"/>
    <col min="6409" max="6414" width="3.28515625" style="369" customWidth="1"/>
    <col min="6415" max="6415" width="3" style="369" customWidth="1"/>
    <col min="6416" max="6416" width="4.42578125" style="369" customWidth="1"/>
    <col min="6417" max="6417" width="5.28515625" style="369" customWidth="1"/>
    <col min="6418" max="6418" width="3.140625" style="369" customWidth="1"/>
    <col min="6419" max="6419" width="3.5703125" style="369" customWidth="1"/>
    <col min="6420" max="6420" width="5.85546875" style="369" customWidth="1"/>
    <col min="6421" max="6656" width="9.140625" style="369"/>
    <col min="6657" max="6657" width="13.140625" style="369" customWidth="1"/>
    <col min="6658" max="6658" width="4.7109375" style="369" customWidth="1"/>
    <col min="6659" max="6659" width="7.140625" style="369" customWidth="1"/>
    <col min="6660" max="6660" width="8.42578125" style="369" customWidth="1"/>
    <col min="6661" max="6663" width="5" style="369" customWidth="1"/>
    <col min="6664" max="6664" width="4.5703125" style="369" customWidth="1"/>
    <col min="6665" max="6670" width="3.28515625" style="369" customWidth="1"/>
    <col min="6671" max="6671" width="3" style="369" customWidth="1"/>
    <col min="6672" max="6672" width="4.42578125" style="369" customWidth="1"/>
    <col min="6673" max="6673" width="5.28515625" style="369" customWidth="1"/>
    <col min="6674" max="6674" width="3.140625" style="369" customWidth="1"/>
    <col min="6675" max="6675" width="3.5703125" style="369" customWidth="1"/>
    <col min="6676" max="6676" width="5.85546875" style="369" customWidth="1"/>
    <col min="6677" max="6912" width="9.140625" style="369"/>
    <col min="6913" max="6913" width="13.140625" style="369" customWidth="1"/>
    <col min="6914" max="6914" width="4.7109375" style="369" customWidth="1"/>
    <col min="6915" max="6915" width="7.140625" style="369" customWidth="1"/>
    <col min="6916" max="6916" width="8.42578125" style="369" customWidth="1"/>
    <col min="6917" max="6919" width="5" style="369" customWidth="1"/>
    <col min="6920" max="6920" width="4.5703125" style="369" customWidth="1"/>
    <col min="6921" max="6926" width="3.28515625" style="369" customWidth="1"/>
    <col min="6927" max="6927" width="3" style="369" customWidth="1"/>
    <col min="6928" max="6928" width="4.42578125" style="369" customWidth="1"/>
    <col min="6929" max="6929" width="5.28515625" style="369" customWidth="1"/>
    <col min="6930" max="6930" width="3.140625" style="369" customWidth="1"/>
    <col min="6931" max="6931" width="3.5703125" style="369" customWidth="1"/>
    <col min="6932" max="6932" width="5.85546875" style="369" customWidth="1"/>
    <col min="6933" max="7168" width="9.140625" style="369"/>
    <col min="7169" max="7169" width="13.140625" style="369" customWidth="1"/>
    <col min="7170" max="7170" width="4.7109375" style="369" customWidth="1"/>
    <col min="7171" max="7171" width="7.140625" style="369" customWidth="1"/>
    <col min="7172" max="7172" width="8.42578125" style="369" customWidth="1"/>
    <col min="7173" max="7175" width="5" style="369" customWidth="1"/>
    <col min="7176" max="7176" width="4.5703125" style="369" customWidth="1"/>
    <col min="7177" max="7182" width="3.28515625" style="369" customWidth="1"/>
    <col min="7183" max="7183" width="3" style="369" customWidth="1"/>
    <col min="7184" max="7184" width="4.42578125" style="369" customWidth="1"/>
    <col min="7185" max="7185" width="5.28515625" style="369" customWidth="1"/>
    <col min="7186" max="7186" width="3.140625" style="369" customWidth="1"/>
    <col min="7187" max="7187" width="3.5703125" style="369" customWidth="1"/>
    <col min="7188" max="7188" width="5.85546875" style="369" customWidth="1"/>
    <col min="7189" max="7424" width="9.140625" style="369"/>
    <col min="7425" max="7425" width="13.140625" style="369" customWidth="1"/>
    <col min="7426" max="7426" width="4.7109375" style="369" customWidth="1"/>
    <col min="7427" max="7427" width="7.140625" style="369" customWidth="1"/>
    <col min="7428" max="7428" width="8.42578125" style="369" customWidth="1"/>
    <col min="7429" max="7431" width="5" style="369" customWidth="1"/>
    <col min="7432" max="7432" width="4.5703125" style="369" customWidth="1"/>
    <col min="7433" max="7438" width="3.28515625" style="369" customWidth="1"/>
    <col min="7439" max="7439" width="3" style="369" customWidth="1"/>
    <col min="7440" max="7440" width="4.42578125" style="369" customWidth="1"/>
    <col min="7441" max="7441" width="5.28515625" style="369" customWidth="1"/>
    <col min="7442" max="7442" width="3.140625" style="369" customWidth="1"/>
    <col min="7443" max="7443" width="3.5703125" style="369" customWidth="1"/>
    <col min="7444" max="7444" width="5.85546875" style="369" customWidth="1"/>
    <col min="7445" max="7680" width="9.140625" style="369"/>
    <col min="7681" max="7681" width="13.140625" style="369" customWidth="1"/>
    <col min="7682" max="7682" width="4.7109375" style="369" customWidth="1"/>
    <col min="7683" max="7683" width="7.140625" style="369" customWidth="1"/>
    <col min="7684" max="7684" width="8.42578125" style="369" customWidth="1"/>
    <col min="7685" max="7687" width="5" style="369" customWidth="1"/>
    <col min="7688" max="7688" width="4.5703125" style="369" customWidth="1"/>
    <col min="7689" max="7694" width="3.28515625" style="369" customWidth="1"/>
    <col min="7695" max="7695" width="3" style="369" customWidth="1"/>
    <col min="7696" max="7696" width="4.42578125" style="369" customWidth="1"/>
    <col min="7697" max="7697" width="5.28515625" style="369" customWidth="1"/>
    <col min="7698" max="7698" width="3.140625" style="369" customWidth="1"/>
    <col min="7699" max="7699" width="3.5703125" style="369" customWidth="1"/>
    <col min="7700" max="7700" width="5.85546875" style="369" customWidth="1"/>
    <col min="7701" max="7936" width="9.140625" style="369"/>
    <col min="7937" max="7937" width="13.140625" style="369" customWidth="1"/>
    <col min="7938" max="7938" width="4.7109375" style="369" customWidth="1"/>
    <col min="7939" max="7939" width="7.140625" style="369" customWidth="1"/>
    <col min="7940" max="7940" width="8.42578125" style="369" customWidth="1"/>
    <col min="7941" max="7943" width="5" style="369" customWidth="1"/>
    <col min="7944" max="7944" width="4.5703125" style="369" customWidth="1"/>
    <col min="7945" max="7950" width="3.28515625" style="369" customWidth="1"/>
    <col min="7951" max="7951" width="3" style="369" customWidth="1"/>
    <col min="7952" max="7952" width="4.42578125" style="369" customWidth="1"/>
    <col min="7953" max="7953" width="5.28515625" style="369" customWidth="1"/>
    <col min="7954" max="7954" width="3.140625" style="369" customWidth="1"/>
    <col min="7955" max="7955" width="3.5703125" style="369" customWidth="1"/>
    <col min="7956" max="7956" width="5.85546875" style="369" customWidth="1"/>
    <col min="7957" max="8192" width="9.140625" style="369"/>
    <col min="8193" max="8193" width="13.140625" style="369" customWidth="1"/>
    <col min="8194" max="8194" width="4.7109375" style="369" customWidth="1"/>
    <col min="8195" max="8195" width="7.140625" style="369" customWidth="1"/>
    <col min="8196" max="8196" width="8.42578125" style="369" customWidth="1"/>
    <col min="8197" max="8199" width="5" style="369" customWidth="1"/>
    <col min="8200" max="8200" width="4.5703125" style="369" customWidth="1"/>
    <col min="8201" max="8206" width="3.28515625" style="369" customWidth="1"/>
    <col min="8207" max="8207" width="3" style="369" customWidth="1"/>
    <col min="8208" max="8208" width="4.42578125" style="369" customWidth="1"/>
    <col min="8209" max="8209" width="5.28515625" style="369" customWidth="1"/>
    <col min="8210" max="8210" width="3.140625" style="369" customWidth="1"/>
    <col min="8211" max="8211" width="3.5703125" style="369" customWidth="1"/>
    <col min="8212" max="8212" width="5.85546875" style="369" customWidth="1"/>
    <col min="8213" max="8448" width="9.140625" style="369"/>
    <col min="8449" max="8449" width="13.140625" style="369" customWidth="1"/>
    <col min="8450" max="8450" width="4.7109375" style="369" customWidth="1"/>
    <col min="8451" max="8451" width="7.140625" style="369" customWidth="1"/>
    <col min="8452" max="8452" width="8.42578125" style="369" customWidth="1"/>
    <col min="8453" max="8455" width="5" style="369" customWidth="1"/>
    <col min="8456" max="8456" width="4.5703125" style="369" customWidth="1"/>
    <col min="8457" max="8462" width="3.28515625" style="369" customWidth="1"/>
    <col min="8463" max="8463" width="3" style="369" customWidth="1"/>
    <col min="8464" max="8464" width="4.42578125" style="369" customWidth="1"/>
    <col min="8465" max="8465" width="5.28515625" style="369" customWidth="1"/>
    <col min="8466" max="8466" width="3.140625" style="369" customWidth="1"/>
    <col min="8467" max="8467" width="3.5703125" style="369" customWidth="1"/>
    <col min="8468" max="8468" width="5.85546875" style="369" customWidth="1"/>
    <col min="8469" max="8704" width="9.140625" style="369"/>
    <col min="8705" max="8705" width="13.140625" style="369" customWidth="1"/>
    <col min="8706" max="8706" width="4.7109375" style="369" customWidth="1"/>
    <col min="8707" max="8707" width="7.140625" style="369" customWidth="1"/>
    <col min="8708" max="8708" width="8.42578125" style="369" customWidth="1"/>
    <col min="8709" max="8711" width="5" style="369" customWidth="1"/>
    <col min="8712" max="8712" width="4.5703125" style="369" customWidth="1"/>
    <col min="8713" max="8718" width="3.28515625" style="369" customWidth="1"/>
    <col min="8719" max="8719" width="3" style="369" customWidth="1"/>
    <col min="8720" max="8720" width="4.42578125" style="369" customWidth="1"/>
    <col min="8721" max="8721" width="5.28515625" style="369" customWidth="1"/>
    <col min="8722" max="8722" width="3.140625" style="369" customWidth="1"/>
    <col min="8723" max="8723" width="3.5703125" style="369" customWidth="1"/>
    <col min="8724" max="8724" width="5.85546875" style="369" customWidth="1"/>
    <col min="8725" max="8960" width="9.140625" style="369"/>
    <col min="8961" max="8961" width="13.140625" style="369" customWidth="1"/>
    <col min="8962" max="8962" width="4.7109375" style="369" customWidth="1"/>
    <col min="8963" max="8963" width="7.140625" style="369" customWidth="1"/>
    <col min="8964" max="8964" width="8.42578125" style="369" customWidth="1"/>
    <col min="8965" max="8967" width="5" style="369" customWidth="1"/>
    <col min="8968" max="8968" width="4.5703125" style="369" customWidth="1"/>
    <col min="8969" max="8974" width="3.28515625" style="369" customWidth="1"/>
    <col min="8975" max="8975" width="3" style="369" customWidth="1"/>
    <col min="8976" max="8976" width="4.42578125" style="369" customWidth="1"/>
    <col min="8977" max="8977" width="5.28515625" style="369" customWidth="1"/>
    <col min="8978" max="8978" width="3.140625" style="369" customWidth="1"/>
    <col min="8979" max="8979" width="3.5703125" style="369" customWidth="1"/>
    <col min="8980" max="8980" width="5.85546875" style="369" customWidth="1"/>
    <col min="8981" max="9216" width="9.140625" style="369"/>
    <col min="9217" max="9217" width="13.140625" style="369" customWidth="1"/>
    <col min="9218" max="9218" width="4.7109375" style="369" customWidth="1"/>
    <col min="9219" max="9219" width="7.140625" style="369" customWidth="1"/>
    <col min="9220" max="9220" width="8.42578125" style="369" customWidth="1"/>
    <col min="9221" max="9223" width="5" style="369" customWidth="1"/>
    <col min="9224" max="9224" width="4.5703125" style="369" customWidth="1"/>
    <col min="9225" max="9230" width="3.28515625" style="369" customWidth="1"/>
    <col min="9231" max="9231" width="3" style="369" customWidth="1"/>
    <col min="9232" max="9232" width="4.42578125" style="369" customWidth="1"/>
    <col min="9233" max="9233" width="5.28515625" style="369" customWidth="1"/>
    <col min="9234" max="9234" width="3.140625" style="369" customWidth="1"/>
    <col min="9235" max="9235" width="3.5703125" style="369" customWidth="1"/>
    <col min="9236" max="9236" width="5.85546875" style="369" customWidth="1"/>
    <col min="9237" max="9472" width="9.140625" style="369"/>
    <col min="9473" max="9473" width="13.140625" style="369" customWidth="1"/>
    <col min="9474" max="9474" width="4.7109375" style="369" customWidth="1"/>
    <col min="9475" max="9475" width="7.140625" style="369" customWidth="1"/>
    <col min="9476" max="9476" width="8.42578125" style="369" customWidth="1"/>
    <col min="9477" max="9479" width="5" style="369" customWidth="1"/>
    <col min="9480" max="9480" width="4.5703125" style="369" customWidth="1"/>
    <col min="9481" max="9486" width="3.28515625" style="369" customWidth="1"/>
    <col min="9487" max="9487" width="3" style="369" customWidth="1"/>
    <col min="9488" max="9488" width="4.42578125" style="369" customWidth="1"/>
    <col min="9489" max="9489" width="5.28515625" style="369" customWidth="1"/>
    <col min="9490" max="9490" width="3.140625" style="369" customWidth="1"/>
    <col min="9491" max="9491" width="3.5703125" style="369" customWidth="1"/>
    <col min="9492" max="9492" width="5.85546875" style="369" customWidth="1"/>
    <col min="9493" max="9728" width="9.140625" style="369"/>
    <col min="9729" max="9729" width="13.140625" style="369" customWidth="1"/>
    <col min="9730" max="9730" width="4.7109375" style="369" customWidth="1"/>
    <col min="9731" max="9731" width="7.140625" style="369" customWidth="1"/>
    <col min="9732" max="9732" width="8.42578125" style="369" customWidth="1"/>
    <col min="9733" max="9735" width="5" style="369" customWidth="1"/>
    <col min="9736" max="9736" width="4.5703125" style="369" customWidth="1"/>
    <col min="9737" max="9742" width="3.28515625" style="369" customWidth="1"/>
    <col min="9743" max="9743" width="3" style="369" customWidth="1"/>
    <col min="9744" max="9744" width="4.42578125" style="369" customWidth="1"/>
    <col min="9745" max="9745" width="5.28515625" style="369" customWidth="1"/>
    <col min="9746" max="9746" width="3.140625" style="369" customWidth="1"/>
    <col min="9747" max="9747" width="3.5703125" style="369" customWidth="1"/>
    <col min="9748" max="9748" width="5.85546875" style="369" customWidth="1"/>
    <col min="9749" max="9984" width="9.140625" style="369"/>
    <col min="9985" max="9985" width="13.140625" style="369" customWidth="1"/>
    <col min="9986" max="9986" width="4.7109375" style="369" customWidth="1"/>
    <col min="9987" max="9987" width="7.140625" style="369" customWidth="1"/>
    <col min="9988" max="9988" width="8.42578125" style="369" customWidth="1"/>
    <col min="9989" max="9991" width="5" style="369" customWidth="1"/>
    <col min="9992" max="9992" width="4.5703125" style="369" customWidth="1"/>
    <col min="9993" max="9998" width="3.28515625" style="369" customWidth="1"/>
    <col min="9999" max="9999" width="3" style="369" customWidth="1"/>
    <col min="10000" max="10000" width="4.42578125" style="369" customWidth="1"/>
    <col min="10001" max="10001" width="5.28515625" style="369" customWidth="1"/>
    <col min="10002" max="10002" width="3.140625" style="369" customWidth="1"/>
    <col min="10003" max="10003" width="3.5703125" style="369" customWidth="1"/>
    <col min="10004" max="10004" width="5.85546875" style="369" customWidth="1"/>
    <col min="10005" max="10240" width="9.140625" style="369"/>
    <col min="10241" max="10241" width="13.140625" style="369" customWidth="1"/>
    <col min="10242" max="10242" width="4.7109375" style="369" customWidth="1"/>
    <col min="10243" max="10243" width="7.140625" style="369" customWidth="1"/>
    <col min="10244" max="10244" width="8.42578125" style="369" customWidth="1"/>
    <col min="10245" max="10247" width="5" style="369" customWidth="1"/>
    <col min="10248" max="10248" width="4.5703125" style="369" customWidth="1"/>
    <col min="10249" max="10254" width="3.28515625" style="369" customWidth="1"/>
    <col min="10255" max="10255" width="3" style="369" customWidth="1"/>
    <col min="10256" max="10256" width="4.42578125" style="369" customWidth="1"/>
    <col min="10257" max="10257" width="5.28515625" style="369" customWidth="1"/>
    <col min="10258" max="10258" width="3.140625" style="369" customWidth="1"/>
    <col min="10259" max="10259" width="3.5703125" style="369" customWidth="1"/>
    <col min="10260" max="10260" width="5.85546875" style="369" customWidth="1"/>
    <col min="10261" max="10496" width="9.140625" style="369"/>
    <col min="10497" max="10497" width="13.140625" style="369" customWidth="1"/>
    <col min="10498" max="10498" width="4.7109375" style="369" customWidth="1"/>
    <col min="10499" max="10499" width="7.140625" style="369" customWidth="1"/>
    <col min="10500" max="10500" width="8.42578125" style="369" customWidth="1"/>
    <col min="10501" max="10503" width="5" style="369" customWidth="1"/>
    <col min="10504" max="10504" width="4.5703125" style="369" customWidth="1"/>
    <col min="10505" max="10510" width="3.28515625" style="369" customWidth="1"/>
    <col min="10511" max="10511" width="3" style="369" customWidth="1"/>
    <col min="10512" max="10512" width="4.42578125" style="369" customWidth="1"/>
    <col min="10513" max="10513" width="5.28515625" style="369" customWidth="1"/>
    <col min="10514" max="10514" width="3.140625" style="369" customWidth="1"/>
    <col min="10515" max="10515" width="3.5703125" style="369" customWidth="1"/>
    <col min="10516" max="10516" width="5.85546875" style="369" customWidth="1"/>
    <col min="10517" max="10752" width="9.140625" style="369"/>
    <col min="10753" max="10753" width="13.140625" style="369" customWidth="1"/>
    <col min="10754" max="10754" width="4.7109375" style="369" customWidth="1"/>
    <col min="10755" max="10755" width="7.140625" style="369" customWidth="1"/>
    <col min="10756" max="10756" width="8.42578125" style="369" customWidth="1"/>
    <col min="10757" max="10759" width="5" style="369" customWidth="1"/>
    <col min="10760" max="10760" width="4.5703125" style="369" customWidth="1"/>
    <col min="10761" max="10766" width="3.28515625" style="369" customWidth="1"/>
    <col min="10767" max="10767" width="3" style="369" customWidth="1"/>
    <col min="10768" max="10768" width="4.42578125" style="369" customWidth="1"/>
    <col min="10769" max="10769" width="5.28515625" style="369" customWidth="1"/>
    <col min="10770" max="10770" width="3.140625" style="369" customWidth="1"/>
    <col min="10771" max="10771" width="3.5703125" style="369" customWidth="1"/>
    <col min="10772" max="10772" width="5.85546875" style="369" customWidth="1"/>
    <col min="10773" max="11008" width="9.140625" style="369"/>
    <col min="11009" max="11009" width="13.140625" style="369" customWidth="1"/>
    <col min="11010" max="11010" width="4.7109375" style="369" customWidth="1"/>
    <col min="11011" max="11011" width="7.140625" style="369" customWidth="1"/>
    <col min="11012" max="11012" width="8.42578125" style="369" customWidth="1"/>
    <col min="11013" max="11015" width="5" style="369" customWidth="1"/>
    <col min="11016" max="11016" width="4.5703125" style="369" customWidth="1"/>
    <col min="11017" max="11022" width="3.28515625" style="369" customWidth="1"/>
    <col min="11023" max="11023" width="3" style="369" customWidth="1"/>
    <col min="11024" max="11024" width="4.42578125" style="369" customWidth="1"/>
    <col min="11025" max="11025" width="5.28515625" style="369" customWidth="1"/>
    <col min="11026" max="11026" width="3.140625" style="369" customWidth="1"/>
    <col min="11027" max="11027" width="3.5703125" style="369" customWidth="1"/>
    <col min="11028" max="11028" width="5.85546875" style="369" customWidth="1"/>
    <col min="11029" max="11264" width="9.140625" style="369"/>
    <col min="11265" max="11265" width="13.140625" style="369" customWidth="1"/>
    <col min="11266" max="11266" width="4.7109375" style="369" customWidth="1"/>
    <col min="11267" max="11267" width="7.140625" style="369" customWidth="1"/>
    <col min="11268" max="11268" width="8.42578125" style="369" customWidth="1"/>
    <col min="11269" max="11271" width="5" style="369" customWidth="1"/>
    <col min="11272" max="11272" width="4.5703125" style="369" customWidth="1"/>
    <col min="11273" max="11278" width="3.28515625" style="369" customWidth="1"/>
    <col min="11279" max="11279" width="3" style="369" customWidth="1"/>
    <col min="11280" max="11280" width="4.42578125" style="369" customWidth="1"/>
    <col min="11281" max="11281" width="5.28515625" style="369" customWidth="1"/>
    <col min="11282" max="11282" width="3.140625" style="369" customWidth="1"/>
    <col min="11283" max="11283" width="3.5703125" style="369" customWidth="1"/>
    <col min="11284" max="11284" width="5.85546875" style="369" customWidth="1"/>
    <col min="11285" max="11520" width="9.140625" style="369"/>
    <col min="11521" max="11521" width="13.140625" style="369" customWidth="1"/>
    <col min="11522" max="11522" width="4.7109375" style="369" customWidth="1"/>
    <col min="11523" max="11523" width="7.140625" style="369" customWidth="1"/>
    <col min="11524" max="11524" width="8.42578125" style="369" customWidth="1"/>
    <col min="11525" max="11527" width="5" style="369" customWidth="1"/>
    <col min="11528" max="11528" width="4.5703125" style="369" customWidth="1"/>
    <col min="11529" max="11534" width="3.28515625" style="369" customWidth="1"/>
    <col min="11535" max="11535" width="3" style="369" customWidth="1"/>
    <col min="11536" max="11536" width="4.42578125" style="369" customWidth="1"/>
    <col min="11537" max="11537" width="5.28515625" style="369" customWidth="1"/>
    <col min="11538" max="11538" width="3.140625" style="369" customWidth="1"/>
    <col min="11539" max="11539" width="3.5703125" style="369" customWidth="1"/>
    <col min="11540" max="11540" width="5.85546875" style="369" customWidth="1"/>
    <col min="11541" max="11776" width="9.140625" style="369"/>
    <col min="11777" max="11777" width="13.140625" style="369" customWidth="1"/>
    <col min="11778" max="11778" width="4.7109375" style="369" customWidth="1"/>
    <col min="11779" max="11779" width="7.140625" style="369" customWidth="1"/>
    <col min="11780" max="11780" width="8.42578125" style="369" customWidth="1"/>
    <col min="11781" max="11783" width="5" style="369" customWidth="1"/>
    <col min="11784" max="11784" width="4.5703125" style="369" customWidth="1"/>
    <col min="11785" max="11790" width="3.28515625" style="369" customWidth="1"/>
    <col min="11791" max="11791" width="3" style="369" customWidth="1"/>
    <col min="11792" max="11792" width="4.42578125" style="369" customWidth="1"/>
    <col min="11793" max="11793" width="5.28515625" style="369" customWidth="1"/>
    <col min="11794" max="11794" width="3.140625" style="369" customWidth="1"/>
    <col min="11795" max="11795" width="3.5703125" style="369" customWidth="1"/>
    <col min="11796" max="11796" width="5.85546875" style="369" customWidth="1"/>
    <col min="11797" max="12032" width="9.140625" style="369"/>
    <col min="12033" max="12033" width="13.140625" style="369" customWidth="1"/>
    <col min="12034" max="12034" width="4.7109375" style="369" customWidth="1"/>
    <col min="12035" max="12035" width="7.140625" style="369" customWidth="1"/>
    <col min="12036" max="12036" width="8.42578125" style="369" customWidth="1"/>
    <col min="12037" max="12039" width="5" style="369" customWidth="1"/>
    <col min="12040" max="12040" width="4.5703125" style="369" customWidth="1"/>
    <col min="12041" max="12046" width="3.28515625" style="369" customWidth="1"/>
    <col min="12047" max="12047" width="3" style="369" customWidth="1"/>
    <col min="12048" max="12048" width="4.42578125" style="369" customWidth="1"/>
    <col min="12049" max="12049" width="5.28515625" style="369" customWidth="1"/>
    <col min="12050" max="12050" width="3.140625" style="369" customWidth="1"/>
    <col min="12051" max="12051" width="3.5703125" style="369" customWidth="1"/>
    <col min="12052" max="12052" width="5.85546875" style="369" customWidth="1"/>
    <col min="12053" max="12288" width="9.140625" style="369"/>
    <col min="12289" max="12289" width="13.140625" style="369" customWidth="1"/>
    <col min="12290" max="12290" width="4.7109375" style="369" customWidth="1"/>
    <col min="12291" max="12291" width="7.140625" style="369" customWidth="1"/>
    <col min="12292" max="12292" width="8.42578125" style="369" customWidth="1"/>
    <col min="12293" max="12295" width="5" style="369" customWidth="1"/>
    <col min="12296" max="12296" width="4.5703125" style="369" customWidth="1"/>
    <col min="12297" max="12302" width="3.28515625" style="369" customWidth="1"/>
    <col min="12303" max="12303" width="3" style="369" customWidth="1"/>
    <col min="12304" max="12304" width="4.42578125" style="369" customWidth="1"/>
    <col min="12305" max="12305" width="5.28515625" style="369" customWidth="1"/>
    <col min="12306" max="12306" width="3.140625" style="369" customWidth="1"/>
    <col min="12307" max="12307" width="3.5703125" style="369" customWidth="1"/>
    <col min="12308" max="12308" width="5.85546875" style="369" customWidth="1"/>
    <col min="12309" max="12544" width="9.140625" style="369"/>
    <col min="12545" max="12545" width="13.140625" style="369" customWidth="1"/>
    <col min="12546" max="12546" width="4.7109375" style="369" customWidth="1"/>
    <col min="12547" max="12547" width="7.140625" style="369" customWidth="1"/>
    <col min="12548" max="12548" width="8.42578125" style="369" customWidth="1"/>
    <col min="12549" max="12551" width="5" style="369" customWidth="1"/>
    <col min="12552" max="12552" width="4.5703125" style="369" customWidth="1"/>
    <col min="12553" max="12558" width="3.28515625" style="369" customWidth="1"/>
    <col min="12559" max="12559" width="3" style="369" customWidth="1"/>
    <col min="12560" max="12560" width="4.42578125" style="369" customWidth="1"/>
    <col min="12561" max="12561" width="5.28515625" style="369" customWidth="1"/>
    <col min="12562" max="12562" width="3.140625" style="369" customWidth="1"/>
    <col min="12563" max="12563" width="3.5703125" style="369" customWidth="1"/>
    <col min="12564" max="12564" width="5.85546875" style="369" customWidth="1"/>
    <col min="12565" max="12800" width="9.140625" style="369"/>
    <col min="12801" max="12801" width="13.140625" style="369" customWidth="1"/>
    <col min="12802" max="12802" width="4.7109375" style="369" customWidth="1"/>
    <col min="12803" max="12803" width="7.140625" style="369" customWidth="1"/>
    <col min="12804" max="12804" width="8.42578125" style="369" customWidth="1"/>
    <col min="12805" max="12807" width="5" style="369" customWidth="1"/>
    <col min="12808" max="12808" width="4.5703125" style="369" customWidth="1"/>
    <col min="12809" max="12814" width="3.28515625" style="369" customWidth="1"/>
    <col min="12815" max="12815" width="3" style="369" customWidth="1"/>
    <col min="12816" max="12816" width="4.42578125" style="369" customWidth="1"/>
    <col min="12817" max="12817" width="5.28515625" style="369" customWidth="1"/>
    <col min="12818" max="12818" width="3.140625" style="369" customWidth="1"/>
    <col min="12819" max="12819" width="3.5703125" style="369" customWidth="1"/>
    <col min="12820" max="12820" width="5.85546875" style="369" customWidth="1"/>
    <col min="12821" max="13056" width="9.140625" style="369"/>
    <col min="13057" max="13057" width="13.140625" style="369" customWidth="1"/>
    <col min="13058" max="13058" width="4.7109375" style="369" customWidth="1"/>
    <col min="13059" max="13059" width="7.140625" style="369" customWidth="1"/>
    <col min="13060" max="13060" width="8.42578125" style="369" customWidth="1"/>
    <col min="13061" max="13063" width="5" style="369" customWidth="1"/>
    <col min="13064" max="13064" width="4.5703125" style="369" customWidth="1"/>
    <col min="13065" max="13070" width="3.28515625" style="369" customWidth="1"/>
    <col min="13071" max="13071" width="3" style="369" customWidth="1"/>
    <col min="13072" max="13072" width="4.42578125" style="369" customWidth="1"/>
    <col min="13073" max="13073" width="5.28515625" style="369" customWidth="1"/>
    <col min="13074" max="13074" width="3.140625" style="369" customWidth="1"/>
    <col min="13075" max="13075" width="3.5703125" style="369" customWidth="1"/>
    <col min="13076" max="13076" width="5.85546875" style="369" customWidth="1"/>
    <col min="13077" max="13312" width="9.140625" style="369"/>
    <col min="13313" max="13313" width="13.140625" style="369" customWidth="1"/>
    <col min="13314" max="13314" width="4.7109375" style="369" customWidth="1"/>
    <col min="13315" max="13315" width="7.140625" style="369" customWidth="1"/>
    <col min="13316" max="13316" width="8.42578125" style="369" customWidth="1"/>
    <col min="13317" max="13319" width="5" style="369" customWidth="1"/>
    <col min="13320" max="13320" width="4.5703125" style="369" customWidth="1"/>
    <col min="13321" max="13326" width="3.28515625" style="369" customWidth="1"/>
    <col min="13327" max="13327" width="3" style="369" customWidth="1"/>
    <col min="13328" max="13328" width="4.42578125" style="369" customWidth="1"/>
    <col min="13329" max="13329" width="5.28515625" style="369" customWidth="1"/>
    <col min="13330" max="13330" width="3.140625" style="369" customWidth="1"/>
    <col min="13331" max="13331" width="3.5703125" style="369" customWidth="1"/>
    <col min="13332" max="13332" width="5.85546875" style="369" customWidth="1"/>
    <col min="13333" max="13568" width="9.140625" style="369"/>
    <col min="13569" max="13569" width="13.140625" style="369" customWidth="1"/>
    <col min="13570" max="13570" width="4.7109375" style="369" customWidth="1"/>
    <col min="13571" max="13571" width="7.140625" style="369" customWidth="1"/>
    <col min="13572" max="13572" width="8.42578125" style="369" customWidth="1"/>
    <col min="13573" max="13575" width="5" style="369" customWidth="1"/>
    <col min="13576" max="13576" width="4.5703125" style="369" customWidth="1"/>
    <col min="13577" max="13582" width="3.28515625" style="369" customWidth="1"/>
    <col min="13583" max="13583" width="3" style="369" customWidth="1"/>
    <col min="13584" max="13584" width="4.42578125" style="369" customWidth="1"/>
    <col min="13585" max="13585" width="5.28515625" style="369" customWidth="1"/>
    <col min="13586" max="13586" width="3.140625" style="369" customWidth="1"/>
    <col min="13587" max="13587" width="3.5703125" style="369" customWidth="1"/>
    <col min="13588" max="13588" width="5.85546875" style="369" customWidth="1"/>
    <col min="13589" max="13824" width="9.140625" style="369"/>
    <col min="13825" max="13825" width="13.140625" style="369" customWidth="1"/>
    <col min="13826" max="13826" width="4.7109375" style="369" customWidth="1"/>
    <col min="13827" max="13827" width="7.140625" style="369" customWidth="1"/>
    <col min="13828" max="13828" width="8.42578125" style="369" customWidth="1"/>
    <col min="13829" max="13831" width="5" style="369" customWidth="1"/>
    <col min="13832" max="13832" width="4.5703125" style="369" customWidth="1"/>
    <col min="13833" max="13838" width="3.28515625" style="369" customWidth="1"/>
    <col min="13839" max="13839" width="3" style="369" customWidth="1"/>
    <col min="13840" max="13840" width="4.42578125" style="369" customWidth="1"/>
    <col min="13841" max="13841" width="5.28515625" style="369" customWidth="1"/>
    <col min="13842" max="13842" width="3.140625" style="369" customWidth="1"/>
    <col min="13843" max="13843" width="3.5703125" style="369" customWidth="1"/>
    <col min="13844" max="13844" width="5.85546875" style="369" customWidth="1"/>
    <col min="13845" max="14080" width="9.140625" style="369"/>
    <col min="14081" max="14081" width="13.140625" style="369" customWidth="1"/>
    <col min="14082" max="14082" width="4.7109375" style="369" customWidth="1"/>
    <col min="14083" max="14083" width="7.140625" style="369" customWidth="1"/>
    <col min="14084" max="14084" width="8.42578125" style="369" customWidth="1"/>
    <col min="14085" max="14087" width="5" style="369" customWidth="1"/>
    <col min="14088" max="14088" width="4.5703125" style="369" customWidth="1"/>
    <col min="14089" max="14094" width="3.28515625" style="369" customWidth="1"/>
    <col min="14095" max="14095" width="3" style="369" customWidth="1"/>
    <col min="14096" max="14096" width="4.42578125" style="369" customWidth="1"/>
    <col min="14097" max="14097" width="5.28515625" style="369" customWidth="1"/>
    <col min="14098" max="14098" width="3.140625" style="369" customWidth="1"/>
    <col min="14099" max="14099" width="3.5703125" style="369" customWidth="1"/>
    <col min="14100" max="14100" width="5.85546875" style="369" customWidth="1"/>
    <col min="14101" max="14336" width="9.140625" style="369"/>
    <col min="14337" max="14337" width="13.140625" style="369" customWidth="1"/>
    <col min="14338" max="14338" width="4.7109375" style="369" customWidth="1"/>
    <col min="14339" max="14339" width="7.140625" style="369" customWidth="1"/>
    <col min="14340" max="14340" width="8.42578125" style="369" customWidth="1"/>
    <col min="14341" max="14343" width="5" style="369" customWidth="1"/>
    <col min="14344" max="14344" width="4.5703125" style="369" customWidth="1"/>
    <col min="14345" max="14350" width="3.28515625" style="369" customWidth="1"/>
    <col min="14351" max="14351" width="3" style="369" customWidth="1"/>
    <col min="14352" max="14352" width="4.42578125" style="369" customWidth="1"/>
    <col min="14353" max="14353" width="5.28515625" style="369" customWidth="1"/>
    <col min="14354" max="14354" width="3.140625" style="369" customWidth="1"/>
    <col min="14355" max="14355" width="3.5703125" style="369" customWidth="1"/>
    <col min="14356" max="14356" width="5.85546875" style="369" customWidth="1"/>
    <col min="14357" max="14592" width="9.140625" style="369"/>
    <col min="14593" max="14593" width="13.140625" style="369" customWidth="1"/>
    <col min="14594" max="14594" width="4.7109375" style="369" customWidth="1"/>
    <col min="14595" max="14595" width="7.140625" style="369" customWidth="1"/>
    <col min="14596" max="14596" width="8.42578125" style="369" customWidth="1"/>
    <col min="14597" max="14599" width="5" style="369" customWidth="1"/>
    <col min="14600" max="14600" width="4.5703125" style="369" customWidth="1"/>
    <col min="14601" max="14606" width="3.28515625" style="369" customWidth="1"/>
    <col min="14607" max="14607" width="3" style="369" customWidth="1"/>
    <col min="14608" max="14608" width="4.42578125" style="369" customWidth="1"/>
    <col min="14609" max="14609" width="5.28515625" style="369" customWidth="1"/>
    <col min="14610" max="14610" width="3.140625" style="369" customWidth="1"/>
    <col min="14611" max="14611" width="3.5703125" style="369" customWidth="1"/>
    <col min="14612" max="14612" width="5.85546875" style="369" customWidth="1"/>
    <col min="14613" max="14848" width="9.140625" style="369"/>
    <col min="14849" max="14849" width="13.140625" style="369" customWidth="1"/>
    <col min="14850" max="14850" width="4.7109375" style="369" customWidth="1"/>
    <col min="14851" max="14851" width="7.140625" style="369" customWidth="1"/>
    <col min="14852" max="14852" width="8.42578125" style="369" customWidth="1"/>
    <col min="14853" max="14855" width="5" style="369" customWidth="1"/>
    <col min="14856" max="14856" width="4.5703125" style="369" customWidth="1"/>
    <col min="14857" max="14862" width="3.28515625" style="369" customWidth="1"/>
    <col min="14863" max="14863" width="3" style="369" customWidth="1"/>
    <col min="14864" max="14864" width="4.42578125" style="369" customWidth="1"/>
    <col min="14865" max="14865" width="5.28515625" style="369" customWidth="1"/>
    <col min="14866" max="14866" width="3.140625" style="369" customWidth="1"/>
    <col min="14867" max="14867" width="3.5703125" style="369" customWidth="1"/>
    <col min="14868" max="14868" width="5.85546875" style="369" customWidth="1"/>
    <col min="14869" max="15104" width="9.140625" style="369"/>
    <col min="15105" max="15105" width="13.140625" style="369" customWidth="1"/>
    <col min="15106" max="15106" width="4.7109375" style="369" customWidth="1"/>
    <col min="15107" max="15107" width="7.140625" style="369" customWidth="1"/>
    <col min="15108" max="15108" width="8.42578125" style="369" customWidth="1"/>
    <col min="15109" max="15111" width="5" style="369" customWidth="1"/>
    <col min="15112" max="15112" width="4.5703125" style="369" customWidth="1"/>
    <col min="15113" max="15118" width="3.28515625" style="369" customWidth="1"/>
    <col min="15119" max="15119" width="3" style="369" customWidth="1"/>
    <col min="15120" max="15120" width="4.42578125" style="369" customWidth="1"/>
    <col min="15121" max="15121" width="5.28515625" style="369" customWidth="1"/>
    <col min="15122" max="15122" width="3.140625" style="369" customWidth="1"/>
    <col min="15123" max="15123" width="3.5703125" style="369" customWidth="1"/>
    <col min="15124" max="15124" width="5.85546875" style="369" customWidth="1"/>
    <col min="15125" max="15360" width="9.140625" style="369"/>
    <col min="15361" max="15361" width="13.140625" style="369" customWidth="1"/>
    <col min="15362" max="15362" width="4.7109375" style="369" customWidth="1"/>
    <col min="15363" max="15363" width="7.140625" style="369" customWidth="1"/>
    <col min="15364" max="15364" width="8.42578125" style="369" customWidth="1"/>
    <col min="15365" max="15367" width="5" style="369" customWidth="1"/>
    <col min="15368" max="15368" width="4.5703125" style="369" customWidth="1"/>
    <col min="15369" max="15374" width="3.28515625" style="369" customWidth="1"/>
    <col min="15375" max="15375" width="3" style="369" customWidth="1"/>
    <col min="15376" max="15376" width="4.42578125" style="369" customWidth="1"/>
    <col min="15377" max="15377" width="5.28515625" style="369" customWidth="1"/>
    <col min="15378" max="15378" width="3.140625" style="369" customWidth="1"/>
    <col min="15379" max="15379" width="3.5703125" style="369" customWidth="1"/>
    <col min="15380" max="15380" width="5.85546875" style="369" customWidth="1"/>
    <col min="15381" max="15616" width="9.140625" style="369"/>
    <col min="15617" max="15617" width="13.140625" style="369" customWidth="1"/>
    <col min="15618" max="15618" width="4.7109375" style="369" customWidth="1"/>
    <col min="15619" max="15619" width="7.140625" style="369" customWidth="1"/>
    <col min="15620" max="15620" width="8.42578125" style="369" customWidth="1"/>
    <col min="15621" max="15623" width="5" style="369" customWidth="1"/>
    <col min="15624" max="15624" width="4.5703125" style="369" customWidth="1"/>
    <col min="15625" max="15630" width="3.28515625" style="369" customWidth="1"/>
    <col min="15631" max="15631" width="3" style="369" customWidth="1"/>
    <col min="15632" max="15632" width="4.42578125" style="369" customWidth="1"/>
    <col min="15633" max="15633" width="5.28515625" style="369" customWidth="1"/>
    <col min="15634" max="15634" width="3.140625" style="369" customWidth="1"/>
    <col min="15635" max="15635" width="3.5703125" style="369" customWidth="1"/>
    <col min="15636" max="15636" width="5.85546875" style="369" customWidth="1"/>
    <col min="15637" max="15872" width="9.140625" style="369"/>
    <col min="15873" max="15873" width="13.140625" style="369" customWidth="1"/>
    <col min="15874" max="15874" width="4.7109375" style="369" customWidth="1"/>
    <col min="15875" max="15875" width="7.140625" style="369" customWidth="1"/>
    <col min="15876" max="15876" width="8.42578125" style="369" customWidth="1"/>
    <col min="15877" max="15879" width="5" style="369" customWidth="1"/>
    <col min="15880" max="15880" width="4.5703125" style="369" customWidth="1"/>
    <col min="15881" max="15886" width="3.28515625" style="369" customWidth="1"/>
    <col min="15887" max="15887" width="3" style="369" customWidth="1"/>
    <col min="15888" max="15888" width="4.42578125" style="369" customWidth="1"/>
    <col min="15889" max="15889" width="5.28515625" style="369" customWidth="1"/>
    <col min="15890" max="15890" width="3.140625" style="369" customWidth="1"/>
    <col min="15891" max="15891" width="3.5703125" style="369" customWidth="1"/>
    <col min="15892" max="15892" width="5.85546875" style="369" customWidth="1"/>
    <col min="15893" max="16128" width="9.140625" style="369"/>
    <col min="16129" max="16129" width="13.140625" style="369" customWidth="1"/>
    <col min="16130" max="16130" width="4.7109375" style="369" customWidth="1"/>
    <col min="16131" max="16131" width="7.140625" style="369" customWidth="1"/>
    <col min="16132" max="16132" width="8.42578125" style="369" customWidth="1"/>
    <col min="16133" max="16135" width="5" style="369" customWidth="1"/>
    <col min="16136" max="16136" width="4.5703125" style="369" customWidth="1"/>
    <col min="16137" max="16142" width="3.28515625" style="369" customWidth="1"/>
    <col min="16143" max="16143" width="3" style="369" customWidth="1"/>
    <col min="16144" max="16144" width="4.42578125" style="369" customWidth="1"/>
    <col min="16145" max="16145" width="5.28515625" style="369" customWidth="1"/>
    <col min="16146" max="16146" width="3.140625" style="369" customWidth="1"/>
    <col min="16147" max="16147" width="3.5703125" style="369" customWidth="1"/>
    <col min="16148" max="16148" width="5.85546875" style="369" customWidth="1"/>
    <col min="16149" max="16384" width="9.140625" style="369"/>
  </cols>
  <sheetData>
    <row r="1" spans="1:20" ht="15">
      <c r="A1" s="584" t="s">
        <v>555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</row>
    <row r="2" spans="1:20">
      <c r="Q2" s="369" t="s">
        <v>531</v>
      </c>
    </row>
    <row r="3" spans="1:20">
      <c r="A3" s="575" t="s">
        <v>532</v>
      </c>
      <c r="B3" s="585" t="s">
        <v>556</v>
      </c>
      <c r="C3" s="585"/>
      <c r="D3" s="585"/>
      <c r="E3" s="585"/>
      <c r="F3" s="585"/>
      <c r="G3" s="585"/>
      <c r="H3" s="585" t="s">
        <v>557</v>
      </c>
      <c r="I3" s="585"/>
      <c r="J3" s="585"/>
      <c r="K3" s="585"/>
      <c r="L3" s="585"/>
      <c r="M3" s="585"/>
      <c r="N3" s="585"/>
      <c r="O3" s="585"/>
      <c r="P3" s="586" t="s">
        <v>558</v>
      </c>
      <c r="Q3" s="586"/>
      <c r="R3" s="586"/>
      <c r="S3" s="586"/>
      <c r="T3" s="586"/>
    </row>
    <row r="4" spans="1:20" ht="26.25" customHeight="1">
      <c r="A4" s="575"/>
      <c r="B4" s="587" t="s">
        <v>559</v>
      </c>
      <c r="C4" s="589" t="s">
        <v>560</v>
      </c>
      <c r="D4" s="589" t="s">
        <v>561</v>
      </c>
      <c r="E4" s="575" t="s">
        <v>562</v>
      </c>
      <c r="F4" s="575"/>
      <c r="G4" s="575"/>
      <c r="H4" s="587" t="s">
        <v>559</v>
      </c>
      <c r="I4" s="575" t="s">
        <v>563</v>
      </c>
      <c r="J4" s="575"/>
      <c r="K4" s="575"/>
      <c r="L4" s="575"/>
      <c r="M4" s="575"/>
      <c r="N4" s="575"/>
      <c r="O4" s="575"/>
      <c r="P4" s="579" t="s">
        <v>369</v>
      </c>
      <c r="Q4" s="581" t="s">
        <v>564</v>
      </c>
      <c r="R4" s="582"/>
      <c r="S4" s="582"/>
      <c r="T4" s="583"/>
    </row>
    <row r="5" spans="1:20" ht="78" customHeight="1">
      <c r="A5" s="575"/>
      <c r="B5" s="588"/>
      <c r="C5" s="589"/>
      <c r="D5" s="589"/>
      <c r="E5" s="478" t="s">
        <v>565</v>
      </c>
      <c r="F5" s="478" t="s">
        <v>566</v>
      </c>
      <c r="G5" s="478" t="s">
        <v>567</v>
      </c>
      <c r="H5" s="588"/>
      <c r="I5" s="478" t="s">
        <v>568</v>
      </c>
      <c r="J5" s="478" t="s">
        <v>569</v>
      </c>
      <c r="K5" s="478" t="s">
        <v>570</v>
      </c>
      <c r="L5" s="540" t="s">
        <v>571</v>
      </c>
      <c r="M5" s="478" t="s">
        <v>572</v>
      </c>
      <c r="N5" s="478" t="s">
        <v>573</v>
      </c>
      <c r="O5" s="478" t="s">
        <v>574</v>
      </c>
      <c r="P5" s="580"/>
      <c r="Q5" s="541" t="s">
        <v>575</v>
      </c>
      <c r="R5" s="541" t="s">
        <v>576</v>
      </c>
      <c r="S5" s="541" t="s">
        <v>577</v>
      </c>
      <c r="T5" s="541" t="s">
        <v>578</v>
      </c>
    </row>
    <row r="6" spans="1:20" ht="15.75" customHeight="1">
      <c r="A6" s="542" t="s">
        <v>496</v>
      </c>
      <c r="B6" s="484">
        <v>92</v>
      </c>
      <c r="C6" s="484">
        <v>8</v>
      </c>
      <c r="D6" s="484">
        <v>84</v>
      </c>
      <c r="E6" s="484">
        <v>22</v>
      </c>
      <c r="F6" s="484">
        <v>30</v>
      </c>
      <c r="G6" s="484">
        <v>32</v>
      </c>
      <c r="H6" s="484">
        <v>16</v>
      </c>
      <c r="I6" s="484">
        <v>0</v>
      </c>
      <c r="J6" s="484">
        <v>0</v>
      </c>
      <c r="K6" s="484">
        <v>3</v>
      </c>
      <c r="L6" s="484">
        <v>6</v>
      </c>
      <c r="M6" s="484">
        <v>4</v>
      </c>
      <c r="N6" s="484">
        <v>2</v>
      </c>
      <c r="O6" s="484">
        <v>1</v>
      </c>
      <c r="P6" s="484">
        <v>11</v>
      </c>
      <c r="Q6" s="484">
        <v>5</v>
      </c>
      <c r="R6" s="484">
        <v>4</v>
      </c>
      <c r="S6" s="484">
        <v>0</v>
      </c>
      <c r="T6" s="543">
        <v>2</v>
      </c>
    </row>
    <row r="7" spans="1:20" ht="15.75" customHeight="1">
      <c r="A7" s="542" t="s">
        <v>547</v>
      </c>
      <c r="B7" s="484">
        <v>36</v>
      </c>
      <c r="C7" s="488">
        <v>2</v>
      </c>
      <c r="D7" s="488">
        <v>34</v>
      </c>
      <c r="E7" s="488">
        <v>9</v>
      </c>
      <c r="F7" s="488">
        <v>9</v>
      </c>
      <c r="G7" s="488">
        <v>16</v>
      </c>
      <c r="H7" s="488">
        <v>12</v>
      </c>
      <c r="I7" s="488"/>
      <c r="J7" s="485"/>
      <c r="K7" s="484">
        <v>2</v>
      </c>
      <c r="L7" s="485">
        <v>4</v>
      </c>
      <c r="M7" s="485">
        <v>4</v>
      </c>
      <c r="N7" s="485">
        <v>1</v>
      </c>
      <c r="O7" s="485">
        <v>1</v>
      </c>
      <c r="P7" s="485">
        <v>4</v>
      </c>
      <c r="Q7" s="485">
        <v>0</v>
      </c>
      <c r="R7" s="485">
        <v>2</v>
      </c>
      <c r="S7" s="485">
        <v>0</v>
      </c>
      <c r="T7" s="543">
        <v>2</v>
      </c>
    </row>
    <row r="8" spans="1:20" ht="15.75" customHeight="1">
      <c r="A8" s="542" t="s">
        <v>490</v>
      </c>
      <c r="B8" s="484">
        <v>12</v>
      </c>
      <c r="C8" s="488"/>
      <c r="D8" s="488">
        <v>12</v>
      </c>
      <c r="E8" s="488">
        <v>2</v>
      </c>
      <c r="F8" s="488">
        <v>5</v>
      </c>
      <c r="G8" s="488">
        <v>5</v>
      </c>
      <c r="H8" s="488">
        <v>0</v>
      </c>
      <c r="I8" s="488"/>
      <c r="J8" s="485"/>
      <c r="K8" s="484"/>
      <c r="L8" s="485"/>
      <c r="M8" s="485"/>
      <c r="N8" s="485"/>
      <c r="O8" s="485"/>
      <c r="P8" s="485">
        <v>1</v>
      </c>
      <c r="Q8" s="485">
        <v>0</v>
      </c>
      <c r="R8" s="485">
        <v>1</v>
      </c>
      <c r="S8" s="485">
        <v>0</v>
      </c>
      <c r="T8" s="543">
        <v>0</v>
      </c>
    </row>
    <row r="9" spans="1:20" ht="15.75" customHeight="1">
      <c r="A9" s="542" t="s">
        <v>377</v>
      </c>
      <c r="B9" s="484">
        <v>3</v>
      </c>
      <c r="C9" s="488"/>
      <c r="D9" s="488">
        <v>3</v>
      </c>
      <c r="E9" s="488">
        <v>2</v>
      </c>
      <c r="F9" s="488">
        <v>1</v>
      </c>
      <c r="G9" s="488"/>
      <c r="H9" s="488">
        <v>1</v>
      </c>
      <c r="I9" s="488"/>
      <c r="J9" s="485"/>
      <c r="K9" s="484"/>
      <c r="L9" s="485"/>
      <c r="M9" s="485"/>
      <c r="N9" s="485">
        <v>1</v>
      </c>
      <c r="O9" s="485"/>
      <c r="P9" s="485">
        <v>0</v>
      </c>
      <c r="Q9" s="485">
        <v>0</v>
      </c>
      <c r="R9" s="485">
        <v>0</v>
      </c>
      <c r="S9" s="485">
        <v>0</v>
      </c>
      <c r="T9" s="543">
        <v>0</v>
      </c>
    </row>
    <row r="10" spans="1:20" ht="15.75" customHeight="1">
      <c r="A10" s="542" t="s">
        <v>548</v>
      </c>
      <c r="B10" s="484">
        <v>1</v>
      </c>
      <c r="C10" s="488">
        <v>1</v>
      </c>
      <c r="D10" s="488"/>
      <c r="E10" s="488"/>
      <c r="F10" s="488"/>
      <c r="G10" s="488"/>
      <c r="H10" s="488">
        <v>0</v>
      </c>
      <c r="I10" s="488"/>
      <c r="J10" s="485"/>
      <c r="K10" s="484"/>
      <c r="L10" s="485"/>
      <c r="M10" s="485"/>
      <c r="N10" s="485"/>
      <c r="O10" s="485"/>
      <c r="P10" s="485">
        <v>1</v>
      </c>
      <c r="Q10" s="485">
        <v>1</v>
      </c>
      <c r="R10" s="485">
        <v>0</v>
      </c>
      <c r="S10" s="485">
        <v>0</v>
      </c>
      <c r="T10" s="543">
        <v>0</v>
      </c>
    </row>
    <row r="11" spans="1:20" ht="15.75" customHeight="1">
      <c r="A11" s="542" t="s">
        <v>379</v>
      </c>
      <c r="B11" s="484">
        <v>7</v>
      </c>
      <c r="C11" s="488">
        <v>1</v>
      </c>
      <c r="D11" s="488">
        <v>6</v>
      </c>
      <c r="E11" s="488">
        <v>1</v>
      </c>
      <c r="F11" s="488">
        <v>3</v>
      </c>
      <c r="G11" s="488">
        <v>2</v>
      </c>
      <c r="H11" s="488">
        <v>0</v>
      </c>
      <c r="I11" s="488"/>
      <c r="J11" s="485"/>
      <c r="K11" s="484"/>
      <c r="L11" s="485"/>
      <c r="M11" s="485"/>
      <c r="N11" s="485"/>
      <c r="O11" s="485"/>
      <c r="P11" s="485">
        <v>0</v>
      </c>
      <c r="Q11" s="485">
        <v>0</v>
      </c>
      <c r="R11" s="485">
        <v>0</v>
      </c>
      <c r="S11" s="485">
        <v>0</v>
      </c>
      <c r="T11" s="543">
        <v>0</v>
      </c>
    </row>
    <row r="12" spans="1:20" ht="15.75" customHeight="1">
      <c r="A12" s="542" t="s">
        <v>492</v>
      </c>
      <c r="B12" s="484">
        <v>2</v>
      </c>
      <c r="C12" s="488">
        <v>1</v>
      </c>
      <c r="D12" s="488">
        <v>1</v>
      </c>
      <c r="E12" s="488"/>
      <c r="F12" s="488">
        <v>1</v>
      </c>
      <c r="G12" s="488"/>
      <c r="H12" s="488">
        <v>0</v>
      </c>
      <c r="I12" s="488"/>
      <c r="J12" s="485"/>
      <c r="K12" s="484"/>
      <c r="L12" s="485"/>
      <c r="M12" s="485"/>
      <c r="N12" s="485"/>
      <c r="O12" s="485"/>
      <c r="P12" s="485">
        <v>0</v>
      </c>
      <c r="Q12" s="485">
        <v>0</v>
      </c>
      <c r="R12" s="485">
        <v>0</v>
      </c>
      <c r="S12" s="485">
        <v>0</v>
      </c>
      <c r="T12" s="543">
        <v>0</v>
      </c>
    </row>
    <row r="13" spans="1:20" ht="15.75" customHeight="1">
      <c r="A13" s="542" t="s">
        <v>549</v>
      </c>
      <c r="B13" s="484">
        <v>2</v>
      </c>
      <c r="C13" s="488"/>
      <c r="D13" s="488">
        <v>2</v>
      </c>
      <c r="E13" s="488">
        <v>1</v>
      </c>
      <c r="F13" s="488"/>
      <c r="G13" s="488">
        <v>1</v>
      </c>
      <c r="H13" s="488">
        <v>0</v>
      </c>
      <c r="I13" s="488"/>
      <c r="J13" s="485"/>
      <c r="K13" s="484"/>
      <c r="L13" s="485"/>
      <c r="M13" s="485"/>
      <c r="N13" s="485"/>
      <c r="O13" s="485"/>
      <c r="P13" s="485">
        <v>0</v>
      </c>
      <c r="Q13" s="485">
        <v>0</v>
      </c>
      <c r="R13" s="485">
        <v>0</v>
      </c>
      <c r="S13" s="485">
        <v>0</v>
      </c>
      <c r="T13" s="543">
        <v>0</v>
      </c>
    </row>
    <row r="14" spans="1:20" ht="15.75" customHeight="1">
      <c r="A14" s="542" t="s">
        <v>493</v>
      </c>
      <c r="B14" s="484">
        <v>3</v>
      </c>
      <c r="C14" s="488"/>
      <c r="D14" s="488">
        <v>3</v>
      </c>
      <c r="E14" s="488"/>
      <c r="F14" s="488"/>
      <c r="G14" s="488">
        <v>3</v>
      </c>
      <c r="H14" s="488">
        <v>0</v>
      </c>
      <c r="I14" s="488"/>
      <c r="J14" s="485"/>
      <c r="K14" s="484"/>
      <c r="L14" s="485"/>
      <c r="M14" s="485"/>
      <c r="N14" s="485"/>
      <c r="O14" s="485"/>
      <c r="P14" s="485">
        <v>0</v>
      </c>
      <c r="Q14" s="485">
        <v>0</v>
      </c>
      <c r="R14" s="485">
        <v>0</v>
      </c>
      <c r="S14" s="485">
        <v>0</v>
      </c>
      <c r="T14" s="543">
        <v>0</v>
      </c>
    </row>
    <row r="15" spans="1:20" ht="15.75" customHeight="1">
      <c r="A15" s="542" t="s">
        <v>550</v>
      </c>
      <c r="B15" s="484">
        <v>6</v>
      </c>
      <c r="C15" s="488"/>
      <c r="D15" s="488">
        <v>6</v>
      </c>
      <c r="E15" s="488">
        <v>1</v>
      </c>
      <c r="F15" s="488">
        <v>5</v>
      </c>
      <c r="G15" s="488"/>
      <c r="H15" s="488">
        <v>1</v>
      </c>
      <c r="I15" s="488"/>
      <c r="J15" s="485"/>
      <c r="K15" s="484"/>
      <c r="L15" s="485">
        <v>1</v>
      </c>
      <c r="M15" s="485"/>
      <c r="N15" s="485"/>
      <c r="O15" s="485"/>
      <c r="P15" s="485">
        <v>0</v>
      </c>
      <c r="Q15" s="485">
        <v>0</v>
      </c>
      <c r="R15" s="485">
        <v>0</v>
      </c>
      <c r="S15" s="485">
        <v>0</v>
      </c>
      <c r="T15" s="543">
        <v>0</v>
      </c>
    </row>
    <row r="16" spans="1:20" ht="15.75" customHeight="1">
      <c r="A16" s="542" t="s">
        <v>551</v>
      </c>
      <c r="B16" s="484">
        <v>7</v>
      </c>
      <c r="C16" s="488">
        <v>2</v>
      </c>
      <c r="D16" s="488">
        <v>5</v>
      </c>
      <c r="E16" s="488">
        <v>1</v>
      </c>
      <c r="F16" s="488">
        <v>2</v>
      </c>
      <c r="G16" s="488">
        <v>2</v>
      </c>
      <c r="H16" s="488">
        <v>0</v>
      </c>
      <c r="I16" s="488"/>
      <c r="J16" s="485"/>
      <c r="K16" s="484"/>
      <c r="L16" s="485"/>
      <c r="M16" s="485"/>
      <c r="N16" s="485"/>
      <c r="O16" s="485"/>
      <c r="P16" s="485">
        <v>1</v>
      </c>
      <c r="Q16" s="485">
        <v>0</v>
      </c>
      <c r="R16" s="485">
        <v>1</v>
      </c>
      <c r="S16" s="485">
        <v>0</v>
      </c>
      <c r="T16" s="543">
        <v>0</v>
      </c>
    </row>
    <row r="17" spans="1:20" ht="15.75" customHeight="1">
      <c r="A17" s="542" t="s">
        <v>385</v>
      </c>
      <c r="B17" s="484">
        <v>1</v>
      </c>
      <c r="C17" s="488"/>
      <c r="D17" s="488">
        <v>1</v>
      </c>
      <c r="E17" s="488"/>
      <c r="F17" s="488">
        <v>1</v>
      </c>
      <c r="G17" s="488"/>
      <c r="H17" s="488">
        <v>0</v>
      </c>
      <c r="I17" s="488"/>
      <c r="J17" s="485"/>
      <c r="K17" s="484"/>
      <c r="L17" s="485"/>
      <c r="M17" s="485"/>
      <c r="N17" s="485"/>
      <c r="O17" s="485"/>
      <c r="P17" s="485">
        <v>0</v>
      </c>
      <c r="Q17" s="485">
        <v>0</v>
      </c>
      <c r="R17" s="485">
        <v>0</v>
      </c>
      <c r="S17" s="485">
        <v>0</v>
      </c>
      <c r="T17" s="543">
        <v>0</v>
      </c>
    </row>
    <row r="18" spans="1:20" ht="15.75" customHeight="1">
      <c r="A18" s="542" t="s">
        <v>552</v>
      </c>
      <c r="B18" s="484">
        <v>1</v>
      </c>
      <c r="C18" s="488"/>
      <c r="D18" s="488">
        <v>1</v>
      </c>
      <c r="E18" s="488">
        <v>1</v>
      </c>
      <c r="F18" s="488"/>
      <c r="G18" s="488"/>
      <c r="H18" s="488">
        <v>0</v>
      </c>
      <c r="I18" s="488"/>
      <c r="J18" s="485"/>
      <c r="K18" s="484"/>
      <c r="L18" s="485"/>
      <c r="M18" s="485"/>
      <c r="N18" s="485"/>
      <c r="O18" s="485"/>
      <c r="P18" s="485">
        <v>0</v>
      </c>
      <c r="Q18" s="485">
        <v>0</v>
      </c>
      <c r="R18" s="485">
        <v>0</v>
      </c>
      <c r="S18" s="485">
        <v>0</v>
      </c>
      <c r="T18" s="543">
        <v>0</v>
      </c>
    </row>
    <row r="19" spans="1:20" ht="15.75" customHeight="1">
      <c r="A19" s="542" t="s">
        <v>553</v>
      </c>
      <c r="B19" s="484">
        <v>5</v>
      </c>
      <c r="C19" s="488"/>
      <c r="D19" s="488">
        <v>5</v>
      </c>
      <c r="E19" s="488"/>
      <c r="F19" s="488">
        <v>3</v>
      </c>
      <c r="G19" s="488">
        <v>2</v>
      </c>
      <c r="H19" s="488">
        <v>0</v>
      </c>
      <c r="I19" s="488"/>
      <c r="J19" s="485"/>
      <c r="K19" s="484"/>
      <c r="L19" s="485"/>
      <c r="M19" s="485"/>
      <c r="N19" s="485"/>
      <c r="O19" s="485"/>
      <c r="P19" s="485">
        <v>1</v>
      </c>
      <c r="Q19" s="485">
        <v>1</v>
      </c>
      <c r="R19" s="485">
        <v>0</v>
      </c>
      <c r="S19" s="485">
        <v>0</v>
      </c>
      <c r="T19" s="543">
        <v>0</v>
      </c>
    </row>
    <row r="20" spans="1:20" ht="15.75" customHeight="1">
      <c r="A20" s="542" t="s">
        <v>388</v>
      </c>
      <c r="B20" s="484">
        <v>1</v>
      </c>
      <c r="C20" s="488">
        <v>1</v>
      </c>
      <c r="D20" s="488"/>
      <c r="E20" s="488"/>
      <c r="F20" s="488"/>
      <c r="G20" s="488"/>
      <c r="H20" s="488">
        <v>0</v>
      </c>
      <c r="I20" s="488"/>
      <c r="J20" s="485"/>
      <c r="K20" s="484"/>
      <c r="L20" s="485"/>
      <c r="M20" s="485"/>
      <c r="N20" s="485"/>
      <c r="O20" s="485"/>
      <c r="P20" s="485">
        <v>0</v>
      </c>
      <c r="Q20" s="485">
        <v>0</v>
      </c>
      <c r="R20" s="485">
        <v>0</v>
      </c>
      <c r="S20" s="485">
        <v>0</v>
      </c>
      <c r="T20" s="543">
        <v>0</v>
      </c>
    </row>
    <row r="21" spans="1:20" ht="15.75" customHeight="1">
      <c r="A21" s="542" t="s">
        <v>554</v>
      </c>
      <c r="B21" s="484">
        <v>5</v>
      </c>
      <c r="C21" s="488"/>
      <c r="D21" s="488">
        <v>5</v>
      </c>
      <c r="E21" s="488">
        <v>4</v>
      </c>
      <c r="F21" s="488"/>
      <c r="G21" s="488">
        <v>1</v>
      </c>
      <c r="H21" s="488">
        <v>2</v>
      </c>
      <c r="I21" s="488"/>
      <c r="J21" s="485"/>
      <c r="K21" s="484">
        <v>1</v>
      </c>
      <c r="L21" s="485">
        <v>1</v>
      </c>
      <c r="M21" s="485"/>
      <c r="N21" s="485"/>
      <c r="O21" s="485"/>
      <c r="P21" s="485">
        <v>3</v>
      </c>
      <c r="Q21" s="485">
        <v>3</v>
      </c>
      <c r="R21" s="485">
        <v>0</v>
      </c>
      <c r="S21" s="485">
        <v>0</v>
      </c>
      <c r="T21" s="543">
        <v>0</v>
      </c>
    </row>
    <row r="22" spans="1:20" ht="12.75" customHeight="1">
      <c r="B22" s="590" t="s">
        <v>711</v>
      </c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</row>
  </sheetData>
  <mergeCells count="14">
    <mergeCell ref="B22:S22"/>
    <mergeCell ref="I4:O4"/>
    <mergeCell ref="P4:P5"/>
    <mergeCell ref="Q4:T4"/>
    <mergeCell ref="A1:T1"/>
    <mergeCell ref="A3:A5"/>
    <mergeCell ref="B3:G3"/>
    <mergeCell ref="H3:O3"/>
    <mergeCell ref="P3:T3"/>
    <mergeCell ref="B4:B5"/>
    <mergeCell ref="C4:C5"/>
    <mergeCell ref="D4:D5"/>
    <mergeCell ref="E4:G4"/>
    <mergeCell ref="H4:H5"/>
  </mergeCells>
  <conditionalFormatting sqref="A3:O5 A6:A21">
    <cfRule type="cellIs" dxfId="22" priority="2" stopIfTrue="1" operator="equal">
      <formula>0</formula>
    </cfRule>
  </conditionalFormatting>
  <conditionalFormatting sqref="A6:A21">
    <cfRule type="cellIs" dxfId="21" priority="-1" stopIfTrue="1" operator="equal">
      <formula>#REF!</formula>
    </cfRule>
  </conditionalFormatting>
  <conditionalFormatting sqref="A6:A21">
    <cfRule type="cellIs" dxfId="20" priority="-1" stopIfTrue="1" operator="equal">
      <formula>#REF!</formula>
    </cfRule>
  </conditionalFormatting>
  <conditionalFormatting sqref="A6:A21">
    <cfRule type="cellIs" dxfId="19" priority="3" stopIfTrue="1" operator="equal">
      <formula>#REF!</formula>
    </cfRule>
  </conditionalFormatting>
  <conditionalFormatting sqref="A6:A21">
    <cfRule type="cellIs" dxfId="18" priority="-1" stopIfTrue="1" operator="equal">
      <formula>$S$119</formula>
    </cfRule>
  </conditionalFormatting>
  <conditionalFormatting sqref="B6:S21">
    <cfRule type="cellIs" dxfId="1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K13" sqref="K13"/>
    </sheetView>
  </sheetViews>
  <sheetFormatPr defaultRowHeight="15"/>
  <cols>
    <col min="1" max="1" width="13.7109375" customWidth="1"/>
    <col min="2" max="2" width="7.140625" customWidth="1"/>
    <col min="3" max="6" width="4.85546875" customWidth="1"/>
    <col min="7" max="15" width="5.28515625" customWidth="1"/>
    <col min="257" max="257" width="13.7109375" customWidth="1"/>
    <col min="258" max="258" width="7.140625" customWidth="1"/>
    <col min="259" max="262" width="4.85546875" customWidth="1"/>
    <col min="263" max="271" width="5.28515625" customWidth="1"/>
    <col min="513" max="513" width="13.7109375" customWidth="1"/>
    <col min="514" max="514" width="7.140625" customWidth="1"/>
    <col min="515" max="518" width="4.85546875" customWidth="1"/>
    <col min="519" max="527" width="5.28515625" customWidth="1"/>
    <col min="769" max="769" width="13.7109375" customWidth="1"/>
    <col min="770" max="770" width="7.140625" customWidth="1"/>
    <col min="771" max="774" width="4.85546875" customWidth="1"/>
    <col min="775" max="783" width="5.28515625" customWidth="1"/>
    <col min="1025" max="1025" width="13.7109375" customWidth="1"/>
    <col min="1026" max="1026" width="7.140625" customWidth="1"/>
    <col min="1027" max="1030" width="4.85546875" customWidth="1"/>
    <col min="1031" max="1039" width="5.28515625" customWidth="1"/>
    <col min="1281" max="1281" width="13.7109375" customWidth="1"/>
    <col min="1282" max="1282" width="7.140625" customWidth="1"/>
    <col min="1283" max="1286" width="4.85546875" customWidth="1"/>
    <col min="1287" max="1295" width="5.28515625" customWidth="1"/>
    <col min="1537" max="1537" width="13.7109375" customWidth="1"/>
    <col min="1538" max="1538" width="7.140625" customWidth="1"/>
    <col min="1539" max="1542" width="4.85546875" customWidth="1"/>
    <col min="1543" max="1551" width="5.28515625" customWidth="1"/>
    <col min="1793" max="1793" width="13.7109375" customWidth="1"/>
    <col min="1794" max="1794" width="7.140625" customWidth="1"/>
    <col min="1795" max="1798" width="4.85546875" customWidth="1"/>
    <col min="1799" max="1807" width="5.28515625" customWidth="1"/>
    <col min="2049" max="2049" width="13.7109375" customWidth="1"/>
    <col min="2050" max="2050" width="7.140625" customWidth="1"/>
    <col min="2051" max="2054" width="4.85546875" customWidth="1"/>
    <col min="2055" max="2063" width="5.28515625" customWidth="1"/>
    <col min="2305" max="2305" width="13.7109375" customWidth="1"/>
    <col min="2306" max="2306" width="7.140625" customWidth="1"/>
    <col min="2307" max="2310" width="4.85546875" customWidth="1"/>
    <col min="2311" max="2319" width="5.28515625" customWidth="1"/>
    <col min="2561" max="2561" width="13.7109375" customWidth="1"/>
    <col min="2562" max="2562" width="7.140625" customWidth="1"/>
    <col min="2563" max="2566" width="4.85546875" customWidth="1"/>
    <col min="2567" max="2575" width="5.28515625" customWidth="1"/>
    <col min="2817" max="2817" width="13.7109375" customWidth="1"/>
    <col min="2818" max="2818" width="7.140625" customWidth="1"/>
    <col min="2819" max="2822" width="4.85546875" customWidth="1"/>
    <col min="2823" max="2831" width="5.28515625" customWidth="1"/>
    <col min="3073" max="3073" width="13.7109375" customWidth="1"/>
    <col min="3074" max="3074" width="7.140625" customWidth="1"/>
    <col min="3075" max="3078" width="4.85546875" customWidth="1"/>
    <col min="3079" max="3087" width="5.28515625" customWidth="1"/>
    <col min="3329" max="3329" width="13.7109375" customWidth="1"/>
    <col min="3330" max="3330" width="7.140625" customWidth="1"/>
    <col min="3331" max="3334" width="4.85546875" customWidth="1"/>
    <col min="3335" max="3343" width="5.28515625" customWidth="1"/>
    <col min="3585" max="3585" width="13.7109375" customWidth="1"/>
    <col min="3586" max="3586" width="7.140625" customWidth="1"/>
    <col min="3587" max="3590" width="4.85546875" customWidth="1"/>
    <col min="3591" max="3599" width="5.28515625" customWidth="1"/>
    <col min="3841" max="3841" width="13.7109375" customWidth="1"/>
    <col min="3842" max="3842" width="7.140625" customWidth="1"/>
    <col min="3843" max="3846" width="4.85546875" customWidth="1"/>
    <col min="3847" max="3855" width="5.28515625" customWidth="1"/>
    <col min="4097" max="4097" width="13.7109375" customWidth="1"/>
    <col min="4098" max="4098" width="7.140625" customWidth="1"/>
    <col min="4099" max="4102" width="4.85546875" customWidth="1"/>
    <col min="4103" max="4111" width="5.28515625" customWidth="1"/>
    <col min="4353" max="4353" width="13.7109375" customWidth="1"/>
    <col min="4354" max="4354" width="7.140625" customWidth="1"/>
    <col min="4355" max="4358" width="4.85546875" customWidth="1"/>
    <col min="4359" max="4367" width="5.28515625" customWidth="1"/>
    <col min="4609" max="4609" width="13.7109375" customWidth="1"/>
    <col min="4610" max="4610" width="7.140625" customWidth="1"/>
    <col min="4611" max="4614" width="4.85546875" customWidth="1"/>
    <col min="4615" max="4623" width="5.28515625" customWidth="1"/>
    <col min="4865" max="4865" width="13.7109375" customWidth="1"/>
    <col min="4866" max="4866" width="7.140625" customWidth="1"/>
    <col min="4867" max="4870" width="4.85546875" customWidth="1"/>
    <col min="4871" max="4879" width="5.28515625" customWidth="1"/>
    <col min="5121" max="5121" width="13.7109375" customWidth="1"/>
    <col min="5122" max="5122" width="7.140625" customWidth="1"/>
    <col min="5123" max="5126" width="4.85546875" customWidth="1"/>
    <col min="5127" max="5135" width="5.28515625" customWidth="1"/>
    <col min="5377" max="5377" width="13.7109375" customWidth="1"/>
    <col min="5378" max="5378" width="7.140625" customWidth="1"/>
    <col min="5379" max="5382" width="4.85546875" customWidth="1"/>
    <col min="5383" max="5391" width="5.28515625" customWidth="1"/>
    <col min="5633" max="5633" width="13.7109375" customWidth="1"/>
    <col min="5634" max="5634" width="7.140625" customWidth="1"/>
    <col min="5635" max="5638" width="4.85546875" customWidth="1"/>
    <col min="5639" max="5647" width="5.28515625" customWidth="1"/>
    <col min="5889" max="5889" width="13.7109375" customWidth="1"/>
    <col min="5890" max="5890" width="7.140625" customWidth="1"/>
    <col min="5891" max="5894" width="4.85546875" customWidth="1"/>
    <col min="5895" max="5903" width="5.28515625" customWidth="1"/>
    <col min="6145" max="6145" width="13.7109375" customWidth="1"/>
    <col min="6146" max="6146" width="7.140625" customWidth="1"/>
    <col min="6147" max="6150" width="4.85546875" customWidth="1"/>
    <col min="6151" max="6159" width="5.28515625" customWidth="1"/>
    <col min="6401" max="6401" width="13.7109375" customWidth="1"/>
    <col min="6402" max="6402" width="7.140625" customWidth="1"/>
    <col min="6403" max="6406" width="4.85546875" customWidth="1"/>
    <col min="6407" max="6415" width="5.28515625" customWidth="1"/>
    <col min="6657" max="6657" width="13.7109375" customWidth="1"/>
    <col min="6658" max="6658" width="7.140625" customWidth="1"/>
    <col min="6659" max="6662" width="4.85546875" customWidth="1"/>
    <col min="6663" max="6671" width="5.28515625" customWidth="1"/>
    <col min="6913" max="6913" width="13.7109375" customWidth="1"/>
    <col min="6914" max="6914" width="7.140625" customWidth="1"/>
    <col min="6915" max="6918" width="4.85546875" customWidth="1"/>
    <col min="6919" max="6927" width="5.28515625" customWidth="1"/>
    <col min="7169" max="7169" width="13.7109375" customWidth="1"/>
    <col min="7170" max="7170" width="7.140625" customWidth="1"/>
    <col min="7171" max="7174" width="4.85546875" customWidth="1"/>
    <col min="7175" max="7183" width="5.28515625" customWidth="1"/>
    <col min="7425" max="7425" width="13.7109375" customWidth="1"/>
    <col min="7426" max="7426" width="7.140625" customWidth="1"/>
    <col min="7427" max="7430" width="4.85546875" customWidth="1"/>
    <col min="7431" max="7439" width="5.28515625" customWidth="1"/>
    <col min="7681" max="7681" width="13.7109375" customWidth="1"/>
    <col min="7682" max="7682" width="7.140625" customWidth="1"/>
    <col min="7683" max="7686" width="4.85546875" customWidth="1"/>
    <col min="7687" max="7695" width="5.28515625" customWidth="1"/>
    <col min="7937" max="7937" width="13.7109375" customWidth="1"/>
    <col min="7938" max="7938" width="7.140625" customWidth="1"/>
    <col min="7939" max="7942" width="4.85546875" customWidth="1"/>
    <col min="7943" max="7951" width="5.28515625" customWidth="1"/>
    <col min="8193" max="8193" width="13.7109375" customWidth="1"/>
    <col min="8194" max="8194" width="7.140625" customWidth="1"/>
    <col min="8195" max="8198" width="4.85546875" customWidth="1"/>
    <col min="8199" max="8207" width="5.28515625" customWidth="1"/>
    <col min="8449" max="8449" width="13.7109375" customWidth="1"/>
    <col min="8450" max="8450" width="7.140625" customWidth="1"/>
    <col min="8451" max="8454" width="4.85546875" customWidth="1"/>
    <col min="8455" max="8463" width="5.28515625" customWidth="1"/>
    <col min="8705" max="8705" width="13.7109375" customWidth="1"/>
    <col min="8706" max="8706" width="7.140625" customWidth="1"/>
    <col min="8707" max="8710" width="4.85546875" customWidth="1"/>
    <col min="8711" max="8719" width="5.28515625" customWidth="1"/>
    <col min="8961" max="8961" width="13.7109375" customWidth="1"/>
    <col min="8962" max="8962" width="7.140625" customWidth="1"/>
    <col min="8963" max="8966" width="4.85546875" customWidth="1"/>
    <col min="8967" max="8975" width="5.28515625" customWidth="1"/>
    <col min="9217" max="9217" width="13.7109375" customWidth="1"/>
    <col min="9218" max="9218" width="7.140625" customWidth="1"/>
    <col min="9219" max="9222" width="4.85546875" customWidth="1"/>
    <col min="9223" max="9231" width="5.28515625" customWidth="1"/>
    <col min="9473" max="9473" width="13.7109375" customWidth="1"/>
    <col min="9474" max="9474" width="7.140625" customWidth="1"/>
    <col min="9475" max="9478" width="4.85546875" customWidth="1"/>
    <col min="9479" max="9487" width="5.28515625" customWidth="1"/>
    <col min="9729" max="9729" width="13.7109375" customWidth="1"/>
    <col min="9730" max="9730" width="7.140625" customWidth="1"/>
    <col min="9731" max="9734" width="4.85546875" customWidth="1"/>
    <col min="9735" max="9743" width="5.28515625" customWidth="1"/>
    <col min="9985" max="9985" width="13.7109375" customWidth="1"/>
    <col min="9986" max="9986" width="7.140625" customWidth="1"/>
    <col min="9987" max="9990" width="4.85546875" customWidth="1"/>
    <col min="9991" max="9999" width="5.28515625" customWidth="1"/>
    <col min="10241" max="10241" width="13.7109375" customWidth="1"/>
    <col min="10242" max="10242" width="7.140625" customWidth="1"/>
    <col min="10243" max="10246" width="4.85546875" customWidth="1"/>
    <col min="10247" max="10255" width="5.28515625" customWidth="1"/>
    <col min="10497" max="10497" width="13.7109375" customWidth="1"/>
    <col min="10498" max="10498" width="7.140625" customWidth="1"/>
    <col min="10499" max="10502" width="4.85546875" customWidth="1"/>
    <col min="10503" max="10511" width="5.28515625" customWidth="1"/>
    <col min="10753" max="10753" width="13.7109375" customWidth="1"/>
    <col min="10754" max="10754" width="7.140625" customWidth="1"/>
    <col min="10755" max="10758" width="4.85546875" customWidth="1"/>
    <col min="10759" max="10767" width="5.28515625" customWidth="1"/>
    <col min="11009" max="11009" width="13.7109375" customWidth="1"/>
    <col min="11010" max="11010" width="7.140625" customWidth="1"/>
    <col min="11011" max="11014" width="4.85546875" customWidth="1"/>
    <col min="11015" max="11023" width="5.28515625" customWidth="1"/>
    <col min="11265" max="11265" width="13.7109375" customWidth="1"/>
    <col min="11266" max="11266" width="7.140625" customWidth="1"/>
    <col min="11267" max="11270" width="4.85546875" customWidth="1"/>
    <col min="11271" max="11279" width="5.28515625" customWidth="1"/>
    <col min="11521" max="11521" width="13.7109375" customWidth="1"/>
    <col min="11522" max="11522" width="7.140625" customWidth="1"/>
    <col min="11523" max="11526" width="4.85546875" customWidth="1"/>
    <col min="11527" max="11535" width="5.28515625" customWidth="1"/>
    <col min="11777" max="11777" width="13.7109375" customWidth="1"/>
    <col min="11778" max="11778" width="7.140625" customWidth="1"/>
    <col min="11779" max="11782" width="4.85546875" customWidth="1"/>
    <col min="11783" max="11791" width="5.28515625" customWidth="1"/>
    <col min="12033" max="12033" width="13.7109375" customWidth="1"/>
    <col min="12034" max="12034" width="7.140625" customWidth="1"/>
    <col min="12035" max="12038" width="4.85546875" customWidth="1"/>
    <col min="12039" max="12047" width="5.28515625" customWidth="1"/>
    <col min="12289" max="12289" width="13.7109375" customWidth="1"/>
    <col min="12290" max="12290" width="7.140625" customWidth="1"/>
    <col min="12291" max="12294" width="4.85546875" customWidth="1"/>
    <col min="12295" max="12303" width="5.28515625" customWidth="1"/>
    <col min="12545" max="12545" width="13.7109375" customWidth="1"/>
    <col min="12546" max="12546" width="7.140625" customWidth="1"/>
    <col min="12547" max="12550" width="4.85546875" customWidth="1"/>
    <col min="12551" max="12559" width="5.28515625" customWidth="1"/>
    <col min="12801" max="12801" width="13.7109375" customWidth="1"/>
    <col min="12802" max="12802" width="7.140625" customWidth="1"/>
    <col min="12803" max="12806" width="4.85546875" customWidth="1"/>
    <col min="12807" max="12815" width="5.28515625" customWidth="1"/>
    <col min="13057" max="13057" width="13.7109375" customWidth="1"/>
    <col min="13058" max="13058" width="7.140625" customWidth="1"/>
    <col min="13059" max="13062" width="4.85546875" customWidth="1"/>
    <col min="13063" max="13071" width="5.28515625" customWidth="1"/>
    <col min="13313" max="13313" width="13.7109375" customWidth="1"/>
    <col min="13314" max="13314" width="7.140625" customWidth="1"/>
    <col min="13315" max="13318" width="4.85546875" customWidth="1"/>
    <col min="13319" max="13327" width="5.28515625" customWidth="1"/>
    <col min="13569" max="13569" width="13.7109375" customWidth="1"/>
    <col min="13570" max="13570" width="7.140625" customWidth="1"/>
    <col min="13571" max="13574" width="4.85546875" customWidth="1"/>
    <col min="13575" max="13583" width="5.28515625" customWidth="1"/>
    <col min="13825" max="13825" width="13.7109375" customWidth="1"/>
    <col min="13826" max="13826" width="7.140625" customWidth="1"/>
    <col min="13827" max="13830" width="4.85546875" customWidth="1"/>
    <col min="13831" max="13839" width="5.28515625" customWidth="1"/>
    <col min="14081" max="14081" width="13.7109375" customWidth="1"/>
    <col min="14082" max="14082" width="7.140625" customWidth="1"/>
    <col min="14083" max="14086" width="4.85546875" customWidth="1"/>
    <col min="14087" max="14095" width="5.28515625" customWidth="1"/>
    <col min="14337" max="14337" width="13.7109375" customWidth="1"/>
    <col min="14338" max="14338" width="7.140625" customWidth="1"/>
    <col min="14339" max="14342" width="4.85546875" customWidth="1"/>
    <col min="14343" max="14351" width="5.28515625" customWidth="1"/>
    <col min="14593" max="14593" width="13.7109375" customWidth="1"/>
    <col min="14594" max="14594" width="7.140625" customWidth="1"/>
    <col min="14595" max="14598" width="4.85546875" customWidth="1"/>
    <col min="14599" max="14607" width="5.28515625" customWidth="1"/>
    <col min="14849" max="14849" width="13.7109375" customWidth="1"/>
    <col min="14850" max="14850" width="7.140625" customWidth="1"/>
    <col min="14851" max="14854" width="4.85546875" customWidth="1"/>
    <col min="14855" max="14863" width="5.28515625" customWidth="1"/>
    <col min="15105" max="15105" width="13.7109375" customWidth="1"/>
    <col min="15106" max="15106" width="7.140625" customWidth="1"/>
    <col min="15107" max="15110" width="4.85546875" customWidth="1"/>
    <col min="15111" max="15119" width="5.28515625" customWidth="1"/>
    <col min="15361" max="15361" width="13.7109375" customWidth="1"/>
    <col min="15362" max="15362" width="7.140625" customWidth="1"/>
    <col min="15363" max="15366" width="4.85546875" customWidth="1"/>
    <col min="15367" max="15375" width="5.28515625" customWidth="1"/>
    <col min="15617" max="15617" width="13.7109375" customWidth="1"/>
    <col min="15618" max="15618" width="7.140625" customWidth="1"/>
    <col min="15619" max="15622" width="4.85546875" customWidth="1"/>
    <col min="15623" max="15631" width="5.28515625" customWidth="1"/>
    <col min="15873" max="15873" width="13.7109375" customWidth="1"/>
    <col min="15874" max="15874" width="7.140625" customWidth="1"/>
    <col min="15875" max="15878" width="4.85546875" customWidth="1"/>
    <col min="15879" max="15887" width="5.28515625" customWidth="1"/>
    <col min="16129" max="16129" width="13.7109375" customWidth="1"/>
    <col min="16130" max="16130" width="7.140625" customWidth="1"/>
    <col min="16131" max="16134" width="4.85546875" customWidth="1"/>
    <col min="16135" max="16143" width="5.28515625" customWidth="1"/>
  </cols>
  <sheetData>
    <row r="1" spans="1:15" s="479" customFormat="1" ht="12.75">
      <c r="A1" s="479" t="s">
        <v>630</v>
      </c>
    </row>
    <row r="2" spans="1:15" s="479" customFormat="1" ht="12.75">
      <c r="B2" s="480"/>
      <c r="L2" s="591" t="s">
        <v>531</v>
      </c>
      <c r="M2" s="591"/>
      <c r="N2" s="591"/>
    </row>
    <row r="3" spans="1:15" s="479" customFormat="1" ht="12.75">
      <c r="A3" s="592" t="s">
        <v>532</v>
      </c>
      <c r="B3" s="593" t="s">
        <v>369</v>
      </c>
      <c r="C3" s="593" t="s">
        <v>631</v>
      </c>
      <c r="D3" s="593"/>
      <c r="E3" s="593"/>
      <c r="F3" s="593"/>
      <c r="G3" s="593" t="s">
        <v>632</v>
      </c>
      <c r="H3" s="593"/>
      <c r="I3" s="593"/>
      <c r="J3" s="593"/>
      <c r="K3" s="593"/>
      <c r="L3" s="593"/>
      <c r="M3" s="593"/>
      <c r="N3" s="593"/>
      <c r="O3" s="593"/>
    </row>
    <row r="4" spans="1:15" s="480" customFormat="1" ht="87">
      <c r="A4" s="592"/>
      <c r="B4" s="593"/>
      <c r="C4" s="481" t="s">
        <v>633</v>
      </c>
      <c r="D4" s="481" t="s">
        <v>634</v>
      </c>
      <c r="E4" s="481" t="s">
        <v>635</v>
      </c>
      <c r="F4" s="481" t="s">
        <v>636</v>
      </c>
      <c r="G4" s="482" t="s">
        <v>637</v>
      </c>
      <c r="H4" s="481" t="s">
        <v>638</v>
      </c>
      <c r="I4" s="481" t="s">
        <v>639</v>
      </c>
      <c r="J4" s="481" t="s">
        <v>640</v>
      </c>
      <c r="K4" s="481" t="s">
        <v>641</v>
      </c>
      <c r="L4" s="481" t="s">
        <v>642</v>
      </c>
      <c r="M4" s="481" t="s">
        <v>643</v>
      </c>
      <c r="N4" s="481" t="s">
        <v>644</v>
      </c>
      <c r="O4" s="481" t="s">
        <v>645</v>
      </c>
    </row>
    <row r="5" spans="1:15" s="479" customFormat="1" ht="12.75">
      <c r="A5" s="483" t="s">
        <v>547</v>
      </c>
      <c r="B5" s="484">
        <f>C5+D5+E5+F5</f>
        <v>55</v>
      </c>
      <c r="C5" s="485">
        <v>2</v>
      </c>
      <c r="D5" s="485">
        <v>2</v>
      </c>
      <c r="E5" s="485">
        <v>12</v>
      </c>
      <c r="F5" s="486">
        <v>39</v>
      </c>
      <c r="G5" s="487">
        <v>9</v>
      </c>
      <c r="H5" s="487">
        <v>10</v>
      </c>
      <c r="I5" s="487">
        <v>13</v>
      </c>
      <c r="J5" s="487">
        <v>16</v>
      </c>
      <c r="K5" s="487">
        <v>2</v>
      </c>
      <c r="L5" s="487"/>
      <c r="M5" s="487">
        <v>5</v>
      </c>
      <c r="N5" s="488"/>
      <c r="O5" s="488"/>
    </row>
    <row r="6" spans="1:15" s="479" customFormat="1" ht="12.75">
      <c r="A6" s="483" t="s">
        <v>490</v>
      </c>
      <c r="B6" s="484">
        <f t="shared" ref="B6:B20" si="0">C6+D6+E6+F6</f>
        <v>9</v>
      </c>
      <c r="C6" s="485">
        <v>2</v>
      </c>
      <c r="D6" s="485"/>
      <c r="E6" s="485">
        <v>2</v>
      </c>
      <c r="F6" s="486">
        <v>5</v>
      </c>
      <c r="G6" s="489">
        <v>6</v>
      </c>
      <c r="H6" s="489">
        <v>2</v>
      </c>
      <c r="I6" s="489"/>
      <c r="J6" s="489"/>
      <c r="K6" s="489"/>
      <c r="L6" s="489">
        <v>1</v>
      </c>
      <c r="M6" s="489"/>
      <c r="N6" s="488"/>
      <c r="O6" s="488"/>
    </row>
    <row r="7" spans="1:15" s="479" customFormat="1" ht="12.75">
      <c r="A7" s="483" t="s">
        <v>377</v>
      </c>
      <c r="B7" s="484">
        <f t="shared" si="0"/>
        <v>2</v>
      </c>
      <c r="C7" s="485">
        <v>0</v>
      </c>
      <c r="D7" s="485"/>
      <c r="E7" s="485">
        <v>1</v>
      </c>
      <c r="F7" s="486">
        <v>1</v>
      </c>
      <c r="G7" s="489"/>
      <c r="H7" s="489">
        <v>1</v>
      </c>
      <c r="I7" s="489">
        <v>1</v>
      </c>
      <c r="J7" s="489"/>
      <c r="K7" s="489"/>
      <c r="L7" s="489"/>
      <c r="M7" s="489"/>
      <c r="N7" s="488"/>
      <c r="O7" s="488"/>
    </row>
    <row r="8" spans="1:15" s="479" customFormat="1" ht="12.75">
      <c r="A8" s="483" t="s">
        <v>548</v>
      </c>
      <c r="B8" s="484">
        <f t="shared" si="0"/>
        <v>9</v>
      </c>
      <c r="C8" s="485">
        <v>0</v>
      </c>
      <c r="D8" s="485">
        <v>1</v>
      </c>
      <c r="E8" s="485">
        <v>1</v>
      </c>
      <c r="F8" s="486">
        <v>7</v>
      </c>
      <c r="G8" s="489"/>
      <c r="H8" s="489">
        <v>3</v>
      </c>
      <c r="I8" s="489">
        <v>4</v>
      </c>
      <c r="J8" s="489">
        <v>1</v>
      </c>
      <c r="K8" s="489"/>
      <c r="L8" s="489"/>
      <c r="M8" s="489">
        <v>1</v>
      </c>
      <c r="N8" s="488"/>
      <c r="O8" s="488"/>
    </row>
    <row r="9" spans="1:15" s="479" customFormat="1" ht="12.75">
      <c r="A9" s="483" t="s">
        <v>379</v>
      </c>
      <c r="B9" s="484">
        <f t="shared" si="0"/>
        <v>7</v>
      </c>
      <c r="C9" s="485">
        <v>0</v>
      </c>
      <c r="D9" s="485"/>
      <c r="E9" s="485">
        <v>4</v>
      </c>
      <c r="F9" s="486">
        <v>3</v>
      </c>
      <c r="G9" s="489"/>
      <c r="H9" s="489">
        <v>4</v>
      </c>
      <c r="I9" s="489">
        <v>3</v>
      </c>
      <c r="J9" s="489"/>
      <c r="K9" s="489"/>
      <c r="L9" s="489"/>
      <c r="M9" s="489"/>
      <c r="N9" s="488"/>
      <c r="O9" s="488"/>
    </row>
    <row r="10" spans="1:15" s="479" customFormat="1" ht="12.75">
      <c r="A10" s="483" t="s">
        <v>492</v>
      </c>
      <c r="B10" s="484">
        <f t="shared" si="0"/>
        <v>10</v>
      </c>
      <c r="C10" s="485">
        <v>2</v>
      </c>
      <c r="D10" s="485"/>
      <c r="E10" s="485">
        <v>1</v>
      </c>
      <c r="F10" s="486">
        <v>7</v>
      </c>
      <c r="G10" s="489">
        <v>3</v>
      </c>
      <c r="H10" s="489">
        <v>4</v>
      </c>
      <c r="I10" s="489">
        <v>2</v>
      </c>
      <c r="J10" s="489"/>
      <c r="K10" s="489"/>
      <c r="L10" s="489"/>
      <c r="M10" s="489">
        <v>1</v>
      </c>
      <c r="N10" s="488"/>
      <c r="O10" s="488"/>
    </row>
    <row r="11" spans="1:15" s="479" customFormat="1" ht="12.75">
      <c r="A11" s="483" t="s">
        <v>549</v>
      </c>
      <c r="B11" s="484">
        <f t="shared" si="0"/>
        <v>5</v>
      </c>
      <c r="C11" s="485">
        <v>0</v>
      </c>
      <c r="D11" s="485"/>
      <c r="E11" s="485">
        <v>2</v>
      </c>
      <c r="F11" s="486">
        <v>3</v>
      </c>
      <c r="G11" s="489">
        <v>1</v>
      </c>
      <c r="H11" s="489">
        <v>1</v>
      </c>
      <c r="I11" s="489">
        <v>2</v>
      </c>
      <c r="J11" s="489"/>
      <c r="K11" s="489"/>
      <c r="L11" s="489">
        <v>1</v>
      </c>
      <c r="M11" s="489"/>
      <c r="N11" s="488"/>
      <c r="O11" s="488"/>
    </row>
    <row r="12" spans="1:15" s="479" customFormat="1" ht="12.75">
      <c r="A12" s="483" t="s">
        <v>493</v>
      </c>
      <c r="B12" s="484">
        <f t="shared" si="0"/>
        <v>7</v>
      </c>
      <c r="C12" s="485">
        <v>0</v>
      </c>
      <c r="D12" s="485"/>
      <c r="E12" s="485">
        <v>1</v>
      </c>
      <c r="F12" s="486">
        <v>6</v>
      </c>
      <c r="G12" s="489"/>
      <c r="H12" s="489">
        <v>5</v>
      </c>
      <c r="I12" s="489"/>
      <c r="J12" s="489"/>
      <c r="K12" s="489"/>
      <c r="L12" s="489">
        <v>2</v>
      </c>
      <c r="M12" s="489"/>
      <c r="N12" s="488"/>
      <c r="O12" s="488"/>
    </row>
    <row r="13" spans="1:15" s="479" customFormat="1" ht="12.75">
      <c r="A13" s="483" t="s">
        <v>550</v>
      </c>
      <c r="B13" s="484">
        <f t="shared" si="0"/>
        <v>6</v>
      </c>
      <c r="C13" s="485">
        <v>1</v>
      </c>
      <c r="D13" s="485">
        <v>1</v>
      </c>
      <c r="E13" s="485"/>
      <c r="F13" s="486">
        <v>4</v>
      </c>
      <c r="G13" s="489">
        <v>2</v>
      </c>
      <c r="H13" s="489">
        <v>1</v>
      </c>
      <c r="I13" s="489">
        <v>2</v>
      </c>
      <c r="J13" s="489">
        <v>1</v>
      </c>
      <c r="K13" s="489"/>
      <c r="L13" s="489"/>
      <c r="M13" s="489"/>
      <c r="N13" s="488"/>
      <c r="O13" s="488"/>
    </row>
    <row r="14" spans="1:15" s="479" customFormat="1" ht="12.75">
      <c r="A14" s="483" t="s">
        <v>551</v>
      </c>
      <c r="B14" s="484">
        <f t="shared" si="0"/>
        <v>5</v>
      </c>
      <c r="C14" s="485">
        <v>1</v>
      </c>
      <c r="D14" s="485">
        <v>1</v>
      </c>
      <c r="E14" s="485"/>
      <c r="F14" s="486">
        <v>3</v>
      </c>
      <c r="G14" s="489">
        <v>1</v>
      </c>
      <c r="H14" s="489">
        <v>2</v>
      </c>
      <c r="I14" s="489">
        <v>1</v>
      </c>
      <c r="J14" s="489"/>
      <c r="K14" s="489"/>
      <c r="L14" s="489">
        <v>1</v>
      </c>
      <c r="M14" s="489"/>
      <c r="N14" s="488"/>
      <c r="O14" s="488"/>
    </row>
    <row r="15" spans="1:15" s="479" customFormat="1" ht="12.75">
      <c r="A15" s="483" t="s">
        <v>385</v>
      </c>
      <c r="B15" s="484">
        <f t="shared" si="0"/>
        <v>6</v>
      </c>
      <c r="C15" s="485">
        <v>0</v>
      </c>
      <c r="D15" s="485">
        <v>1</v>
      </c>
      <c r="E15" s="485"/>
      <c r="F15" s="486">
        <v>5</v>
      </c>
      <c r="G15" s="489">
        <v>1</v>
      </c>
      <c r="H15" s="489">
        <v>1</v>
      </c>
      <c r="I15" s="489">
        <v>2</v>
      </c>
      <c r="J15" s="489">
        <v>2</v>
      </c>
      <c r="K15" s="489"/>
      <c r="L15" s="489"/>
      <c r="M15" s="489"/>
      <c r="N15" s="488"/>
      <c r="O15" s="488"/>
    </row>
    <row r="16" spans="1:15" s="479" customFormat="1" ht="12.75">
      <c r="A16" s="483" t="s">
        <v>552</v>
      </c>
      <c r="B16" s="484">
        <f t="shared" si="0"/>
        <v>5</v>
      </c>
      <c r="C16" s="485">
        <v>0</v>
      </c>
      <c r="D16" s="485"/>
      <c r="E16" s="485">
        <v>2</v>
      </c>
      <c r="F16" s="486">
        <v>3</v>
      </c>
      <c r="G16" s="489">
        <v>1</v>
      </c>
      <c r="H16" s="489">
        <v>2</v>
      </c>
      <c r="I16" s="489">
        <v>1</v>
      </c>
      <c r="J16" s="489"/>
      <c r="K16" s="489"/>
      <c r="L16" s="489"/>
      <c r="M16" s="489">
        <v>1</v>
      </c>
      <c r="N16" s="488"/>
      <c r="O16" s="488"/>
    </row>
    <row r="17" spans="1:15" s="479" customFormat="1" ht="12.75">
      <c r="A17" s="483" t="s">
        <v>553</v>
      </c>
      <c r="B17" s="484">
        <f t="shared" si="0"/>
        <v>6</v>
      </c>
      <c r="C17" s="485">
        <v>0</v>
      </c>
      <c r="D17" s="485"/>
      <c r="E17" s="485">
        <v>1</v>
      </c>
      <c r="F17" s="486">
        <v>5</v>
      </c>
      <c r="G17" s="489"/>
      <c r="H17" s="489">
        <v>3</v>
      </c>
      <c r="I17" s="489">
        <v>2</v>
      </c>
      <c r="J17" s="489">
        <v>1</v>
      </c>
      <c r="K17" s="489"/>
      <c r="L17" s="489"/>
      <c r="M17" s="489"/>
      <c r="N17" s="488"/>
      <c r="O17" s="488"/>
    </row>
    <row r="18" spans="1:15" s="479" customFormat="1" ht="12.75">
      <c r="A18" s="483" t="s">
        <v>388</v>
      </c>
      <c r="B18" s="484">
        <f t="shared" si="0"/>
        <v>3</v>
      </c>
      <c r="C18" s="485">
        <v>0</v>
      </c>
      <c r="D18" s="485"/>
      <c r="E18" s="485"/>
      <c r="F18" s="486">
        <v>3</v>
      </c>
      <c r="G18" s="489"/>
      <c r="H18" s="489">
        <v>3</v>
      </c>
      <c r="I18" s="489"/>
      <c r="J18" s="489"/>
      <c r="K18" s="489"/>
      <c r="L18" s="489"/>
      <c r="M18" s="489"/>
      <c r="N18" s="488"/>
      <c r="O18" s="488"/>
    </row>
    <row r="19" spans="1:15" s="479" customFormat="1" ht="12.75">
      <c r="A19" s="483" t="s">
        <v>554</v>
      </c>
      <c r="B19" s="484">
        <f t="shared" si="0"/>
        <v>28</v>
      </c>
      <c r="C19" s="485">
        <v>0</v>
      </c>
      <c r="D19" s="485">
        <v>5</v>
      </c>
      <c r="E19" s="485">
        <v>2</v>
      </c>
      <c r="F19" s="486">
        <v>21</v>
      </c>
      <c r="G19" s="489">
        <v>4</v>
      </c>
      <c r="H19" s="489">
        <v>10</v>
      </c>
      <c r="I19" s="489">
        <v>9</v>
      </c>
      <c r="J19" s="489">
        <v>1</v>
      </c>
      <c r="K19" s="489">
        <v>3</v>
      </c>
      <c r="L19" s="489"/>
      <c r="M19" s="489">
        <v>1</v>
      </c>
      <c r="N19" s="488"/>
      <c r="O19" s="488"/>
    </row>
    <row r="20" spans="1:15">
      <c r="A20" s="483" t="s">
        <v>496</v>
      </c>
      <c r="B20" s="484">
        <f t="shared" si="0"/>
        <v>163</v>
      </c>
      <c r="C20" s="490">
        <f t="shared" ref="C20:O20" si="1">SUM(C5:C19)</f>
        <v>8</v>
      </c>
      <c r="D20" s="490">
        <f t="shared" si="1"/>
        <v>11</v>
      </c>
      <c r="E20" s="490">
        <f t="shared" si="1"/>
        <v>29</v>
      </c>
      <c r="F20" s="490">
        <f t="shared" si="1"/>
        <v>115</v>
      </c>
      <c r="G20" s="490">
        <f t="shared" si="1"/>
        <v>28</v>
      </c>
      <c r="H20" s="490">
        <f t="shared" si="1"/>
        <v>52</v>
      </c>
      <c r="I20" s="490">
        <f t="shared" si="1"/>
        <v>42</v>
      </c>
      <c r="J20" s="490">
        <f t="shared" si="1"/>
        <v>22</v>
      </c>
      <c r="K20" s="490">
        <f t="shared" si="1"/>
        <v>5</v>
      </c>
      <c r="L20" s="490">
        <f t="shared" si="1"/>
        <v>5</v>
      </c>
      <c r="M20" s="490">
        <f t="shared" si="1"/>
        <v>9</v>
      </c>
      <c r="N20" s="490">
        <f t="shared" si="1"/>
        <v>0</v>
      </c>
      <c r="O20" s="490">
        <f t="shared" si="1"/>
        <v>0</v>
      </c>
    </row>
    <row r="21" spans="1:15">
      <c r="A21" s="572" t="s">
        <v>646</v>
      </c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</row>
    <row r="22" spans="1:15">
      <c r="F22" s="491"/>
    </row>
    <row r="23" spans="1:15">
      <c r="F23" s="491"/>
    </row>
    <row r="24" spans="1:15">
      <c r="F24" s="491"/>
    </row>
  </sheetData>
  <mergeCells count="6">
    <mergeCell ref="A21:O21"/>
    <mergeCell ref="L2:N2"/>
    <mergeCell ref="A3:A4"/>
    <mergeCell ref="B3:B4"/>
    <mergeCell ref="C3:F3"/>
    <mergeCell ref="G3:O3"/>
  </mergeCells>
  <conditionalFormatting sqref="B1:C4 D1:F2 D4:F4 A2:A20 G1:IV4 P5:IV19">
    <cfRule type="cellIs" dxfId="16" priority="7" stopIfTrue="1" operator="equal">
      <formula>0</formula>
    </cfRule>
  </conditionalFormatting>
  <conditionalFormatting sqref="A5:A20">
    <cfRule type="cellIs" dxfId="15" priority="6" stopIfTrue="1" operator="equal">
      <formula>#REF!</formula>
    </cfRule>
  </conditionalFormatting>
  <conditionalFormatting sqref="A5:A20">
    <cfRule type="cellIs" dxfId="14" priority="5" stopIfTrue="1" operator="equal">
      <formula>#REF!</formula>
    </cfRule>
  </conditionalFormatting>
  <conditionalFormatting sqref="A5:A20">
    <cfRule type="cellIs" dxfId="13" priority="4" stopIfTrue="1" operator="equal">
      <formula>#REF!</formula>
    </cfRule>
  </conditionalFormatting>
  <conditionalFormatting sqref="A5:A20">
    <cfRule type="cellIs" dxfId="12" priority="8" stopIfTrue="1" operator="equal">
      <formula>#REF!</formula>
    </cfRule>
  </conditionalFormatting>
  <conditionalFormatting sqref="B5:E5 N5:O19 C6:E19 B6:B20">
    <cfRule type="cellIs" dxfId="11" priority="3" stopIfTrue="1" operator="equal">
      <formula>0</formula>
    </cfRule>
  </conditionalFormatting>
  <conditionalFormatting sqref="F5:F19">
    <cfRule type="cellIs" dxfId="10" priority="1" stopIfTrue="1" operator="equal">
      <formula>0</formula>
    </cfRule>
  </conditionalFormatting>
  <conditionalFormatting sqref="G5:M19">
    <cfRule type="cellIs" dxfId="9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A21" sqref="A21"/>
    </sheetView>
  </sheetViews>
  <sheetFormatPr defaultRowHeight="12.75"/>
  <cols>
    <col min="1" max="1" width="13.42578125" style="78" customWidth="1"/>
    <col min="2" max="3" width="6.85546875" style="78" customWidth="1"/>
    <col min="4" max="12" width="6.85546875" style="283" customWidth="1"/>
    <col min="13" max="13" width="6.85546875" style="284" customWidth="1"/>
    <col min="14" max="14" width="6.85546875" style="283" customWidth="1"/>
    <col min="15" max="256" width="9.140625" style="78"/>
    <col min="257" max="257" width="13.42578125" style="78" customWidth="1"/>
    <col min="258" max="270" width="6.85546875" style="78" customWidth="1"/>
    <col min="271" max="512" width="9.140625" style="78"/>
    <col min="513" max="513" width="13.42578125" style="78" customWidth="1"/>
    <col min="514" max="526" width="6.85546875" style="78" customWidth="1"/>
    <col min="527" max="768" width="9.140625" style="78"/>
    <col min="769" max="769" width="13.42578125" style="78" customWidth="1"/>
    <col min="770" max="782" width="6.85546875" style="78" customWidth="1"/>
    <col min="783" max="1024" width="9.140625" style="78"/>
    <col min="1025" max="1025" width="13.42578125" style="78" customWidth="1"/>
    <col min="1026" max="1038" width="6.85546875" style="78" customWidth="1"/>
    <col min="1039" max="1280" width="9.140625" style="78"/>
    <col min="1281" max="1281" width="13.42578125" style="78" customWidth="1"/>
    <col min="1282" max="1294" width="6.85546875" style="78" customWidth="1"/>
    <col min="1295" max="1536" width="9.140625" style="78"/>
    <col min="1537" max="1537" width="13.42578125" style="78" customWidth="1"/>
    <col min="1538" max="1550" width="6.85546875" style="78" customWidth="1"/>
    <col min="1551" max="1792" width="9.140625" style="78"/>
    <col min="1793" max="1793" width="13.42578125" style="78" customWidth="1"/>
    <col min="1794" max="1806" width="6.85546875" style="78" customWidth="1"/>
    <col min="1807" max="2048" width="9.140625" style="78"/>
    <col min="2049" max="2049" width="13.42578125" style="78" customWidth="1"/>
    <col min="2050" max="2062" width="6.85546875" style="78" customWidth="1"/>
    <col min="2063" max="2304" width="9.140625" style="78"/>
    <col min="2305" max="2305" width="13.42578125" style="78" customWidth="1"/>
    <col min="2306" max="2318" width="6.85546875" style="78" customWidth="1"/>
    <col min="2319" max="2560" width="9.140625" style="78"/>
    <col min="2561" max="2561" width="13.42578125" style="78" customWidth="1"/>
    <col min="2562" max="2574" width="6.85546875" style="78" customWidth="1"/>
    <col min="2575" max="2816" width="9.140625" style="78"/>
    <col min="2817" max="2817" width="13.42578125" style="78" customWidth="1"/>
    <col min="2818" max="2830" width="6.85546875" style="78" customWidth="1"/>
    <col min="2831" max="3072" width="9.140625" style="78"/>
    <col min="3073" max="3073" width="13.42578125" style="78" customWidth="1"/>
    <col min="3074" max="3086" width="6.85546875" style="78" customWidth="1"/>
    <col min="3087" max="3328" width="9.140625" style="78"/>
    <col min="3329" max="3329" width="13.42578125" style="78" customWidth="1"/>
    <col min="3330" max="3342" width="6.85546875" style="78" customWidth="1"/>
    <col min="3343" max="3584" width="9.140625" style="78"/>
    <col min="3585" max="3585" width="13.42578125" style="78" customWidth="1"/>
    <col min="3586" max="3598" width="6.85546875" style="78" customWidth="1"/>
    <col min="3599" max="3840" width="9.140625" style="78"/>
    <col min="3841" max="3841" width="13.42578125" style="78" customWidth="1"/>
    <col min="3842" max="3854" width="6.85546875" style="78" customWidth="1"/>
    <col min="3855" max="4096" width="9.140625" style="78"/>
    <col min="4097" max="4097" width="13.42578125" style="78" customWidth="1"/>
    <col min="4098" max="4110" width="6.85546875" style="78" customWidth="1"/>
    <col min="4111" max="4352" width="9.140625" style="78"/>
    <col min="4353" max="4353" width="13.42578125" style="78" customWidth="1"/>
    <col min="4354" max="4366" width="6.85546875" style="78" customWidth="1"/>
    <col min="4367" max="4608" width="9.140625" style="78"/>
    <col min="4609" max="4609" width="13.42578125" style="78" customWidth="1"/>
    <col min="4610" max="4622" width="6.85546875" style="78" customWidth="1"/>
    <col min="4623" max="4864" width="9.140625" style="78"/>
    <col min="4865" max="4865" width="13.42578125" style="78" customWidth="1"/>
    <col min="4866" max="4878" width="6.85546875" style="78" customWidth="1"/>
    <col min="4879" max="5120" width="9.140625" style="78"/>
    <col min="5121" max="5121" width="13.42578125" style="78" customWidth="1"/>
    <col min="5122" max="5134" width="6.85546875" style="78" customWidth="1"/>
    <col min="5135" max="5376" width="9.140625" style="78"/>
    <col min="5377" max="5377" width="13.42578125" style="78" customWidth="1"/>
    <col min="5378" max="5390" width="6.85546875" style="78" customWidth="1"/>
    <col min="5391" max="5632" width="9.140625" style="78"/>
    <col min="5633" max="5633" width="13.42578125" style="78" customWidth="1"/>
    <col min="5634" max="5646" width="6.85546875" style="78" customWidth="1"/>
    <col min="5647" max="5888" width="9.140625" style="78"/>
    <col min="5889" max="5889" width="13.42578125" style="78" customWidth="1"/>
    <col min="5890" max="5902" width="6.85546875" style="78" customWidth="1"/>
    <col min="5903" max="6144" width="9.140625" style="78"/>
    <col min="6145" max="6145" width="13.42578125" style="78" customWidth="1"/>
    <col min="6146" max="6158" width="6.85546875" style="78" customWidth="1"/>
    <col min="6159" max="6400" width="9.140625" style="78"/>
    <col min="6401" max="6401" width="13.42578125" style="78" customWidth="1"/>
    <col min="6402" max="6414" width="6.85546875" style="78" customWidth="1"/>
    <col min="6415" max="6656" width="9.140625" style="78"/>
    <col min="6657" max="6657" width="13.42578125" style="78" customWidth="1"/>
    <col min="6658" max="6670" width="6.85546875" style="78" customWidth="1"/>
    <col min="6671" max="6912" width="9.140625" style="78"/>
    <col min="6913" max="6913" width="13.42578125" style="78" customWidth="1"/>
    <col min="6914" max="6926" width="6.85546875" style="78" customWidth="1"/>
    <col min="6927" max="7168" width="9.140625" style="78"/>
    <col min="7169" max="7169" width="13.42578125" style="78" customWidth="1"/>
    <col min="7170" max="7182" width="6.85546875" style="78" customWidth="1"/>
    <col min="7183" max="7424" width="9.140625" style="78"/>
    <col min="7425" max="7425" width="13.42578125" style="78" customWidth="1"/>
    <col min="7426" max="7438" width="6.85546875" style="78" customWidth="1"/>
    <col min="7439" max="7680" width="9.140625" style="78"/>
    <col min="7681" max="7681" width="13.42578125" style="78" customWidth="1"/>
    <col min="7682" max="7694" width="6.85546875" style="78" customWidth="1"/>
    <col min="7695" max="7936" width="9.140625" style="78"/>
    <col min="7937" max="7937" width="13.42578125" style="78" customWidth="1"/>
    <col min="7938" max="7950" width="6.85546875" style="78" customWidth="1"/>
    <col min="7951" max="8192" width="9.140625" style="78"/>
    <col min="8193" max="8193" width="13.42578125" style="78" customWidth="1"/>
    <col min="8194" max="8206" width="6.85546875" style="78" customWidth="1"/>
    <col min="8207" max="8448" width="9.140625" style="78"/>
    <col min="8449" max="8449" width="13.42578125" style="78" customWidth="1"/>
    <col min="8450" max="8462" width="6.85546875" style="78" customWidth="1"/>
    <col min="8463" max="8704" width="9.140625" style="78"/>
    <col min="8705" max="8705" width="13.42578125" style="78" customWidth="1"/>
    <col min="8706" max="8718" width="6.85546875" style="78" customWidth="1"/>
    <col min="8719" max="8960" width="9.140625" style="78"/>
    <col min="8961" max="8961" width="13.42578125" style="78" customWidth="1"/>
    <col min="8962" max="8974" width="6.85546875" style="78" customWidth="1"/>
    <col min="8975" max="9216" width="9.140625" style="78"/>
    <col min="9217" max="9217" width="13.42578125" style="78" customWidth="1"/>
    <col min="9218" max="9230" width="6.85546875" style="78" customWidth="1"/>
    <col min="9231" max="9472" width="9.140625" style="78"/>
    <col min="9473" max="9473" width="13.42578125" style="78" customWidth="1"/>
    <col min="9474" max="9486" width="6.85546875" style="78" customWidth="1"/>
    <col min="9487" max="9728" width="9.140625" style="78"/>
    <col min="9729" max="9729" width="13.42578125" style="78" customWidth="1"/>
    <col min="9730" max="9742" width="6.85546875" style="78" customWidth="1"/>
    <col min="9743" max="9984" width="9.140625" style="78"/>
    <col min="9985" max="9985" width="13.42578125" style="78" customWidth="1"/>
    <col min="9986" max="9998" width="6.85546875" style="78" customWidth="1"/>
    <col min="9999" max="10240" width="9.140625" style="78"/>
    <col min="10241" max="10241" width="13.42578125" style="78" customWidth="1"/>
    <col min="10242" max="10254" width="6.85546875" style="78" customWidth="1"/>
    <col min="10255" max="10496" width="9.140625" style="78"/>
    <col min="10497" max="10497" width="13.42578125" style="78" customWidth="1"/>
    <col min="10498" max="10510" width="6.85546875" style="78" customWidth="1"/>
    <col min="10511" max="10752" width="9.140625" style="78"/>
    <col min="10753" max="10753" width="13.42578125" style="78" customWidth="1"/>
    <col min="10754" max="10766" width="6.85546875" style="78" customWidth="1"/>
    <col min="10767" max="11008" width="9.140625" style="78"/>
    <col min="11009" max="11009" width="13.42578125" style="78" customWidth="1"/>
    <col min="11010" max="11022" width="6.85546875" style="78" customWidth="1"/>
    <col min="11023" max="11264" width="9.140625" style="78"/>
    <col min="11265" max="11265" width="13.42578125" style="78" customWidth="1"/>
    <col min="11266" max="11278" width="6.85546875" style="78" customWidth="1"/>
    <col min="11279" max="11520" width="9.140625" style="78"/>
    <col min="11521" max="11521" width="13.42578125" style="78" customWidth="1"/>
    <col min="11522" max="11534" width="6.85546875" style="78" customWidth="1"/>
    <col min="11535" max="11776" width="9.140625" style="78"/>
    <col min="11777" max="11777" width="13.42578125" style="78" customWidth="1"/>
    <col min="11778" max="11790" width="6.85546875" style="78" customWidth="1"/>
    <col min="11791" max="12032" width="9.140625" style="78"/>
    <col min="12033" max="12033" width="13.42578125" style="78" customWidth="1"/>
    <col min="12034" max="12046" width="6.85546875" style="78" customWidth="1"/>
    <col min="12047" max="12288" width="9.140625" style="78"/>
    <col min="12289" max="12289" width="13.42578125" style="78" customWidth="1"/>
    <col min="12290" max="12302" width="6.85546875" style="78" customWidth="1"/>
    <col min="12303" max="12544" width="9.140625" style="78"/>
    <col min="12545" max="12545" width="13.42578125" style="78" customWidth="1"/>
    <col min="12546" max="12558" width="6.85546875" style="78" customWidth="1"/>
    <col min="12559" max="12800" width="9.140625" style="78"/>
    <col min="12801" max="12801" width="13.42578125" style="78" customWidth="1"/>
    <col min="12802" max="12814" width="6.85546875" style="78" customWidth="1"/>
    <col min="12815" max="13056" width="9.140625" style="78"/>
    <col min="13057" max="13057" width="13.42578125" style="78" customWidth="1"/>
    <col min="13058" max="13070" width="6.85546875" style="78" customWidth="1"/>
    <col min="13071" max="13312" width="9.140625" style="78"/>
    <col min="13313" max="13313" width="13.42578125" style="78" customWidth="1"/>
    <col min="13314" max="13326" width="6.85546875" style="78" customWidth="1"/>
    <col min="13327" max="13568" width="9.140625" style="78"/>
    <col min="13569" max="13569" width="13.42578125" style="78" customWidth="1"/>
    <col min="13570" max="13582" width="6.85546875" style="78" customWidth="1"/>
    <col min="13583" max="13824" width="9.140625" style="78"/>
    <col min="13825" max="13825" width="13.42578125" style="78" customWidth="1"/>
    <col min="13826" max="13838" width="6.85546875" style="78" customWidth="1"/>
    <col min="13839" max="14080" width="9.140625" style="78"/>
    <col min="14081" max="14081" width="13.42578125" style="78" customWidth="1"/>
    <col min="14082" max="14094" width="6.85546875" style="78" customWidth="1"/>
    <col min="14095" max="14336" width="9.140625" style="78"/>
    <col min="14337" max="14337" width="13.42578125" style="78" customWidth="1"/>
    <col min="14338" max="14350" width="6.85546875" style="78" customWidth="1"/>
    <col min="14351" max="14592" width="9.140625" style="78"/>
    <col min="14593" max="14593" width="13.42578125" style="78" customWidth="1"/>
    <col min="14594" max="14606" width="6.85546875" style="78" customWidth="1"/>
    <col min="14607" max="14848" width="9.140625" style="78"/>
    <col min="14849" max="14849" width="13.42578125" style="78" customWidth="1"/>
    <col min="14850" max="14862" width="6.85546875" style="78" customWidth="1"/>
    <col min="14863" max="15104" width="9.140625" style="78"/>
    <col min="15105" max="15105" width="13.42578125" style="78" customWidth="1"/>
    <col min="15106" max="15118" width="6.85546875" style="78" customWidth="1"/>
    <col min="15119" max="15360" width="9.140625" style="78"/>
    <col min="15361" max="15361" width="13.42578125" style="78" customWidth="1"/>
    <col min="15362" max="15374" width="6.85546875" style="78" customWidth="1"/>
    <col min="15375" max="15616" width="9.140625" style="78"/>
    <col min="15617" max="15617" width="13.42578125" style="78" customWidth="1"/>
    <col min="15618" max="15630" width="6.85546875" style="78" customWidth="1"/>
    <col min="15631" max="15872" width="9.140625" style="78"/>
    <col min="15873" max="15873" width="13.42578125" style="78" customWidth="1"/>
    <col min="15874" max="15886" width="6.85546875" style="78" customWidth="1"/>
    <col min="15887" max="16128" width="9.140625" style="78"/>
    <col min="16129" max="16129" width="13.42578125" style="78" customWidth="1"/>
    <col min="16130" max="16142" width="6.85546875" style="78" customWidth="1"/>
    <col min="16143" max="16384" width="9.140625" style="78"/>
  </cols>
  <sheetData>
    <row r="1" spans="1:14" ht="15.75">
      <c r="A1" s="594" t="s">
        <v>104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</row>
    <row r="2" spans="1:14">
      <c r="A2" s="78" t="s">
        <v>468</v>
      </c>
    </row>
    <row r="3" spans="1:14" s="76" customFormat="1" ht="47.25" customHeight="1">
      <c r="A3" s="562" t="s">
        <v>105</v>
      </c>
      <c r="B3" s="595" t="s">
        <v>106</v>
      </c>
      <c r="C3" s="595"/>
      <c r="D3" s="595" t="s">
        <v>107</v>
      </c>
      <c r="E3" s="595"/>
      <c r="F3" s="595" t="s">
        <v>108</v>
      </c>
      <c r="G3" s="595"/>
      <c r="H3" s="596" t="s">
        <v>109</v>
      </c>
      <c r="I3" s="597"/>
      <c r="J3" s="595" t="s">
        <v>110</v>
      </c>
      <c r="K3" s="595"/>
      <c r="L3" s="595" t="s">
        <v>111</v>
      </c>
      <c r="M3" s="595"/>
    </row>
    <row r="4" spans="1:14">
      <c r="A4" s="545"/>
      <c r="B4" s="77">
        <v>2015</v>
      </c>
      <c r="C4" s="77">
        <v>2016</v>
      </c>
      <c r="D4" s="77">
        <v>2015</v>
      </c>
      <c r="E4" s="77">
        <v>2016</v>
      </c>
      <c r="F4" s="77">
        <v>2015</v>
      </c>
      <c r="G4" s="77">
        <v>2016</v>
      </c>
      <c r="H4" s="77">
        <v>2015</v>
      </c>
      <c r="I4" s="77">
        <v>2016</v>
      </c>
      <c r="J4" s="77">
        <v>2015</v>
      </c>
      <c r="K4" s="77">
        <v>2016</v>
      </c>
      <c r="L4" s="77">
        <v>2015</v>
      </c>
      <c r="M4" s="77">
        <v>2016</v>
      </c>
      <c r="N4" s="78"/>
    </row>
    <row r="5" spans="1:14">
      <c r="A5" s="79" t="s">
        <v>48</v>
      </c>
      <c r="B5" s="285">
        <v>2</v>
      </c>
      <c r="C5" s="286">
        <v>1</v>
      </c>
      <c r="D5" s="285">
        <v>2</v>
      </c>
      <c r="E5" s="286">
        <v>1</v>
      </c>
      <c r="F5" s="287">
        <v>6</v>
      </c>
      <c r="G5" s="288">
        <v>6</v>
      </c>
      <c r="H5" s="287">
        <v>3</v>
      </c>
      <c r="I5" s="288">
        <v>1</v>
      </c>
      <c r="J5" s="289">
        <v>0</v>
      </c>
      <c r="K5" s="290">
        <v>0</v>
      </c>
      <c r="L5" s="289">
        <v>0</v>
      </c>
      <c r="M5" s="290">
        <v>0</v>
      </c>
      <c r="N5" s="78"/>
    </row>
    <row r="6" spans="1:14">
      <c r="A6" s="81" t="s">
        <v>112</v>
      </c>
      <c r="B6" s="291">
        <v>1</v>
      </c>
      <c r="C6" s="292">
        <v>2</v>
      </c>
      <c r="D6" s="291">
        <v>1</v>
      </c>
      <c r="E6" s="292">
        <v>2</v>
      </c>
      <c r="F6" s="293">
        <v>3</v>
      </c>
      <c r="G6" s="294">
        <v>5</v>
      </c>
      <c r="H6" s="293">
        <v>1</v>
      </c>
      <c r="I6" s="294">
        <v>0</v>
      </c>
      <c r="J6" s="293">
        <v>0</v>
      </c>
      <c r="K6" s="294">
        <v>0</v>
      </c>
      <c r="L6" s="293">
        <v>0</v>
      </c>
      <c r="M6" s="294">
        <v>0</v>
      </c>
      <c r="N6" s="78"/>
    </row>
    <row r="7" spans="1:14">
      <c r="A7" s="81" t="s">
        <v>50</v>
      </c>
      <c r="B7" s="291">
        <v>17</v>
      </c>
      <c r="C7" s="292">
        <v>8</v>
      </c>
      <c r="D7" s="291">
        <v>17</v>
      </c>
      <c r="E7" s="292">
        <v>7</v>
      </c>
      <c r="F7" s="293">
        <v>7</v>
      </c>
      <c r="G7" s="294">
        <v>8</v>
      </c>
      <c r="H7" s="293">
        <v>3</v>
      </c>
      <c r="I7" s="294">
        <v>0</v>
      </c>
      <c r="J7" s="293">
        <v>0</v>
      </c>
      <c r="K7" s="294">
        <v>0</v>
      </c>
      <c r="L7" s="293">
        <v>0</v>
      </c>
      <c r="M7" s="294">
        <v>0</v>
      </c>
      <c r="N7" s="78"/>
    </row>
    <row r="8" spans="1:14">
      <c r="A8" s="81" t="s">
        <v>51</v>
      </c>
      <c r="B8" s="291">
        <v>0</v>
      </c>
      <c r="C8" s="292">
        <v>2</v>
      </c>
      <c r="D8" s="291">
        <v>0</v>
      </c>
      <c r="E8" s="292">
        <v>2</v>
      </c>
      <c r="F8" s="293">
        <v>3</v>
      </c>
      <c r="G8" s="294">
        <v>2</v>
      </c>
      <c r="H8" s="293">
        <v>0</v>
      </c>
      <c r="I8" s="294">
        <v>0</v>
      </c>
      <c r="J8" s="293">
        <v>0</v>
      </c>
      <c r="K8" s="294">
        <v>0</v>
      </c>
      <c r="L8" s="293">
        <v>0</v>
      </c>
      <c r="M8" s="294">
        <v>0</v>
      </c>
      <c r="N8" s="78"/>
    </row>
    <row r="9" spans="1:14">
      <c r="A9" s="81" t="s">
        <v>52</v>
      </c>
      <c r="B9" s="291">
        <v>0</v>
      </c>
      <c r="C9" s="292">
        <v>1</v>
      </c>
      <c r="D9" s="291">
        <v>0</v>
      </c>
      <c r="E9" s="292">
        <v>1</v>
      </c>
      <c r="F9" s="293">
        <v>3</v>
      </c>
      <c r="G9" s="294">
        <v>1</v>
      </c>
      <c r="H9" s="293">
        <v>1</v>
      </c>
      <c r="I9" s="294">
        <v>0</v>
      </c>
      <c r="J9" s="293">
        <v>0</v>
      </c>
      <c r="K9" s="294">
        <v>0</v>
      </c>
      <c r="L9" s="293">
        <v>0</v>
      </c>
      <c r="M9" s="294">
        <v>0</v>
      </c>
      <c r="N9" s="78"/>
    </row>
    <row r="10" spans="1:14">
      <c r="A10" s="81" t="s">
        <v>53</v>
      </c>
      <c r="B10" s="291">
        <v>4</v>
      </c>
      <c r="C10" s="292">
        <v>4</v>
      </c>
      <c r="D10" s="291">
        <v>4</v>
      </c>
      <c r="E10" s="292">
        <v>4</v>
      </c>
      <c r="F10" s="293">
        <v>3</v>
      </c>
      <c r="G10" s="294">
        <v>7</v>
      </c>
      <c r="H10" s="293">
        <v>0</v>
      </c>
      <c r="I10" s="294">
        <v>3</v>
      </c>
      <c r="J10" s="293">
        <v>0</v>
      </c>
      <c r="K10" s="294">
        <v>0</v>
      </c>
      <c r="L10" s="293">
        <v>0</v>
      </c>
      <c r="M10" s="294">
        <v>2</v>
      </c>
      <c r="N10" s="78"/>
    </row>
    <row r="11" spans="1:14">
      <c r="A11" s="81" t="s">
        <v>54</v>
      </c>
      <c r="B11" s="291">
        <v>1</v>
      </c>
      <c r="C11" s="292">
        <v>3</v>
      </c>
      <c r="D11" s="291">
        <v>1</v>
      </c>
      <c r="E11" s="292">
        <v>3</v>
      </c>
      <c r="F11" s="293">
        <v>7</v>
      </c>
      <c r="G11" s="294">
        <v>6</v>
      </c>
      <c r="H11" s="293">
        <v>1</v>
      </c>
      <c r="I11" s="294">
        <v>0</v>
      </c>
      <c r="J11" s="293">
        <v>0</v>
      </c>
      <c r="K11" s="294">
        <v>0</v>
      </c>
      <c r="L11" s="293">
        <v>0</v>
      </c>
      <c r="M11" s="294">
        <v>0</v>
      </c>
      <c r="N11" s="78"/>
    </row>
    <row r="12" spans="1:14">
      <c r="A12" s="81" t="s">
        <v>55</v>
      </c>
      <c r="B12" s="291">
        <v>7</v>
      </c>
      <c r="C12" s="292">
        <v>8</v>
      </c>
      <c r="D12" s="291">
        <v>7</v>
      </c>
      <c r="E12" s="292">
        <v>8</v>
      </c>
      <c r="F12" s="293">
        <v>2</v>
      </c>
      <c r="G12" s="294">
        <v>5</v>
      </c>
      <c r="H12" s="293">
        <v>0</v>
      </c>
      <c r="I12" s="294">
        <v>1</v>
      </c>
      <c r="J12" s="293">
        <v>0</v>
      </c>
      <c r="K12" s="294">
        <v>1</v>
      </c>
      <c r="L12" s="293">
        <v>0</v>
      </c>
      <c r="M12" s="294">
        <v>0</v>
      </c>
      <c r="N12" s="78"/>
    </row>
    <row r="13" spans="1:14">
      <c r="A13" s="81" t="s">
        <v>56</v>
      </c>
      <c r="B13" s="291">
        <v>0</v>
      </c>
      <c r="C13" s="292">
        <v>0</v>
      </c>
      <c r="D13" s="291">
        <v>0</v>
      </c>
      <c r="E13" s="292">
        <v>0</v>
      </c>
      <c r="F13" s="293">
        <v>4</v>
      </c>
      <c r="G13" s="294">
        <v>4</v>
      </c>
      <c r="H13" s="293">
        <v>1</v>
      </c>
      <c r="I13" s="294">
        <v>1</v>
      </c>
      <c r="J13" s="295">
        <v>0</v>
      </c>
      <c r="K13" s="296">
        <v>0</v>
      </c>
      <c r="L13" s="293">
        <v>1</v>
      </c>
      <c r="M13" s="294">
        <v>0</v>
      </c>
      <c r="N13" s="78"/>
    </row>
    <row r="14" spans="1:14">
      <c r="A14" s="81" t="s">
        <v>57</v>
      </c>
      <c r="B14" s="291">
        <v>1</v>
      </c>
      <c r="C14" s="292">
        <v>2</v>
      </c>
      <c r="D14" s="291">
        <v>1</v>
      </c>
      <c r="E14" s="292">
        <v>2</v>
      </c>
      <c r="F14" s="293">
        <v>5</v>
      </c>
      <c r="G14" s="294">
        <v>3</v>
      </c>
      <c r="H14" s="293">
        <v>0</v>
      </c>
      <c r="I14" s="294">
        <v>0</v>
      </c>
      <c r="J14" s="293">
        <v>0</v>
      </c>
      <c r="K14" s="294">
        <v>0</v>
      </c>
      <c r="L14" s="293">
        <v>0</v>
      </c>
      <c r="M14" s="294">
        <v>0</v>
      </c>
      <c r="N14" s="78"/>
    </row>
    <row r="15" spans="1:14">
      <c r="A15" s="81" t="s">
        <v>58</v>
      </c>
      <c r="B15" s="291">
        <v>4</v>
      </c>
      <c r="C15" s="292">
        <v>3</v>
      </c>
      <c r="D15" s="291">
        <v>4</v>
      </c>
      <c r="E15" s="292">
        <v>3</v>
      </c>
      <c r="F15" s="293">
        <v>9</v>
      </c>
      <c r="G15" s="294">
        <v>9</v>
      </c>
      <c r="H15" s="293">
        <v>0</v>
      </c>
      <c r="I15" s="294">
        <v>0</v>
      </c>
      <c r="J15" s="293">
        <v>0</v>
      </c>
      <c r="K15" s="294">
        <v>0</v>
      </c>
      <c r="L15" s="293">
        <v>0</v>
      </c>
      <c r="M15" s="294">
        <v>1</v>
      </c>
      <c r="N15" s="78"/>
    </row>
    <row r="16" spans="1:14">
      <c r="A16" s="81" t="s">
        <v>59</v>
      </c>
      <c r="B16" s="291">
        <v>6</v>
      </c>
      <c r="C16" s="292">
        <v>12</v>
      </c>
      <c r="D16" s="291">
        <v>6</v>
      </c>
      <c r="E16" s="292">
        <v>12</v>
      </c>
      <c r="F16" s="293">
        <v>4</v>
      </c>
      <c r="G16" s="294">
        <v>2</v>
      </c>
      <c r="H16" s="293">
        <v>0</v>
      </c>
      <c r="I16" s="294">
        <v>0</v>
      </c>
      <c r="J16" s="293">
        <v>0</v>
      </c>
      <c r="K16" s="294">
        <v>0</v>
      </c>
      <c r="L16" s="293">
        <v>0</v>
      </c>
      <c r="M16" s="294">
        <v>0</v>
      </c>
      <c r="N16" s="78"/>
    </row>
    <row r="17" spans="1:13" s="78" customFormat="1">
      <c r="A17" s="81" t="s">
        <v>60</v>
      </c>
      <c r="B17" s="291">
        <v>31</v>
      </c>
      <c r="C17" s="292">
        <v>26</v>
      </c>
      <c r="D17" s="291">
        <v>30</v>
      </c>
      <c r="E17" s="292">
        <v>26</v>
      </c>
      <c r="F17" s="293">
        <v>15</v>
      </c>
      <c r="G17" s="294">
        <v>24</v>
      </c>
      <c r="H17" s="293">
        <v>0</v>
      </c>
      <c r="I17" s="294">
        <v>1</v>
      </c>
      <c r="J17" s="293">
        <v>0</v>
      </c>
      <c r="K17" s="294">
        <v>0</v>
      </c>
      <c r="L17" s="293">
        <v>0</v>
      </c>
      <c r="M17" s="294">
        <v>0</v>
      </c>
    </row>
    <row r="18" spans="1:13" s="78" customFormat="1">
      <c r="A18" s="81" t="s">
        <v>61</v>
      </c>
      <c r="B18" s="291">
        <v>394</v>
      </c>
      <c r="C18" s="292">
        <v>438</v>
      </c>
      <c r="D18" s="291">
        <v>398</v>
      </c>
      <c r="E18" s="292">
        <v>437</v>
      </c>
      <c r="F18" s="293">
        <v>50</v>
      </c>
      <c r="G18" s="294">
        <v>61</v>
      </c>
      <c r="H18" s="293">
        <v>12</v>
      </c>
      <c r="I18" s="294">
        <v>13</v>
      </c>
      <c r="J18" s="293">
        <v>3</v>
      </c>
      <c r="K18" s="294">
        <v>6</v>
      </c>
      <c r="L18" s="293">
        <v>0</v>
      </c>
      <c r="M18" s="294">
        <v>0</v>
      </c>
    </row>
    <row r="19" spans="1:13" s="78" customFormat="1">
      <c r="A19" s="84" t="s">
        <v>62</v>
      </c>
      <c r="B19" s="297">
        <v>6</v>
      </c>
      <c r="C19" s="298">
        <v>6</v>
      </c>
      <c r="D19" s="297">
        <v>6</v>
      </c>
      <c r="E19" s="298">
        <v>5</v>
      </c>
      <c r="F19" s="297">
        <v>12</v>
      </c>
      <c r="G19" s="298">
        <v>4</v>
      </c>
      <c r="H19" s="297">
        <v>0</v>
      </c>
      <c r="I19" s="298">
        <v>0</v>
      </c>
      <c r="J19" s="297">
        <v>0</v>
      </c>
      <c r="K19" s="298">
        <v>0</v>
      </c>
      <c r="L19" s="297">
        <v>0</v>
      </c>
      <c r="M19" s="298">
        <v>1</v>
      </c>
    </row>
    <row r="20" spans="1:13" s="78" customFormat="1">
      <c r="A20" s="239" t="s">
        <v>64</v>
      </c>
      <c r="B20" s="299">
        <f>SUM(B5:B19)</f>
        <v>474</v>
      </c>
      <c r="C20" s="300">
        <f t="shared" ref="C20:M20" si="0">SUM(C5:C19)</f>
        <v>516</v>
      </c>
      <c r="D20" s="300">
        <f t="shared" si="0"/>
        <v>477</v>
      </c>
      <c r="E20" s="300">
        <f t="shared" si="0"/>
        <v>513</v>
      </c>
      <c r="F20" s="301">
        <f>SUM(F5:F19)</f>
        <v>133</v>
      </c>
      <c r="G20" s="300">
        <f t="shared" si="0"/>
        <v>147</v>
      </c>
      <c r="H20" s="300">
        <f t="shared" si="0"/>
        <v>22</v>
      </c>
      <c r="I20" s="300">
        <f t="shared" si="0"/>
        <v>20</v>
      </c>
      <c r="J20" s="300">
        <f t="shared" si="0"/>
        <v>3</v>
      </c>
      <c r="K20" s="300">
        <f t="shared" si="0"/>
        <v>7</v>
      </c>
      <c r="L20" s="300">
        <f t="shared" si="0"/>
        <v>1</v>
      </c>
      <c r="M20" s="297">
        <f t="shared" si="0"/>
        <v>4</v>
      </c>
    </row>
    <row r="21" spans="1:13">
      <c r="A21" s="448" t="s">
        <v>627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7:O59"/>
  <sheetViews>
    <sheetView topLeftCell="A31" workbookViewId="0">
      <selection activeCell="A54" sqref="A54"/>
    </sheetView>
  </sheetViews>
  <sheetFormatPr defaultRowHeight="12.75"/>
  <cols>
    <col min="1" max="1" width="10" style="86" customWidth="1"/>
    <col min="2" max="3" width="6.140625" style="85" customWidth="1"/>
    <col min="4" max="4" width="7.85546875" style="85" customWidth="1"/>
    <col min="5" max="5" width="7.5703125" style="85" customWidth="1"/>
    <col min="6" max="15" width="6.140625" style="85" customWidth="1"/>
    <col min="16" max="256" width="9.140625" style="85"/>
    <col min="257" max="257" width="10" style="85" customWidth="1"/>
    <col min="258" max="259" width="6.140625" style="85" customWidth="1"/>
    <col min="260" max="260" width="7.85546875" style="85" customWidth="1"/>
    <col min="261" max="261" width="7.5703125" style="85" customWidth="1"/>
    <col min="262" max="271" width="6.140625" style="85" customWidth="1"/>
    <col min="272" max="512" width="9.140625" style="85"/>
    <col min="513" max="513" width="10" style="85" customWidth="1"/>
    <col min="514" max="515" width="6.140625" style="85" customWidth="1"/>
    <col min="516" max="516" width="7.85546875" style="85" customWidth="1"/>
    <col min="517" max="517" width="7.5703125" style="85" customWidth="1"/>
    <col min="518" max="527" width="6.140625" style="85" customWidth="1"/>
    <col min="528" max="768" width="9.140625" style="85"/>
    <col min="769" max="769" width="10" style="85" customWidth="1"/>
    <col min="770" max="771" width="6.140625" style="85" customWidth="1"/>
    <col min="772" max="772" width="7.85546875" style="85" customWidth="1"/>
    <col min="773" max="773" width="7.5703125" style="85" customWidth="1"/>
    <col min="774" max="783" width="6.140625" style="85" customWidth="1"/>
    <col min="784" max="1024" width="9.140625" style="85"/>
    <col min="1025" max="1025" width="10" style="85" customWidth="1"/>
    <col min="1026" max="1027" width="6.140625" style="85" customWidth="1"/>
    <col min="1028" max="1028" width="7.85546875" style="85" customWidth="1"/>
    <col min="1029" max="1029" width="7.5703125" style="85" customWidth="1"/>
    <col min="1030" max="1039" width="6.140625" style="85" customWidth="1"/>
    <col min="1040" max="1280" width="9.140625" style="85"/>
    <col min="1281" max="1281" width="10" style="85" customWidth="1"/>
    <col min="1282" max="1283" width="6.140625" style="85" customWidth="1"/>
    <col min="1284" max="1284" width="7.85546875" style="85" customWidth="1"/>
    <col min="1285" max="1285" width="7.5703125" style="85" customWidth="1"/>
    <col min="1286" max="1295" width="6.140625" style="85" customWidth="1"/>
    <col min="1296" max="1536" width="9.140625" style="85"/>
    <col min="1537" max="1537" width="10" style="85" customWidth="1"/>
    <col min="1538" max="1539" width="6.140625" style="85" customWidth="1"/>
    <col min="1540" max="1540" width="7.85546875" style="85" customWidth="1"/>
    <col min="1541" max="1541" width="7.5703125" style="85" customWidth="1"/>
    <col min="1542" max="1551" width="6.140625" style="85" customWidth="1"/>
    <col min="1552" max="1792" width="9.140625" style="85"/>
    <col min="1793" max="1793" width="10" style="85" customWidth="1"/>
    <col min="1794" max="1795" width="6.140625" style="85" customWidth="1"/>
    <col min="1796" max="1796" width="7.85546875" style="85" customWidth="1"/>
    <col min="1797" max="1797" width="7.5703125" style="85" customWidth="1"/>
    <col min="1798" max="1807" width="6.140625" style="85" customWidth="1"/>
    <col min="1808" max="2048" width="9.140625" style="85"/>
    <col min="2049" max="2049" width="10" style="85" customWidth="1"/>
    <col min="2050" max="2051" width="6.140625" style="85" customWidth="1"/>
    <col min="2052" max="2052" width="7.85546875" style="85" customWidth="1"/>
    <col min="2053" max="2053" width="7.5703125" style="85" customWidth="1"/>
    <col min="2054" max="2063" width="6.140625" style="85" customWidth="1"/>
    <col min="2064" max="2304" width="9.140625" style="85"/>
    <col min="2305" max="2305" width="10" style="85" customWidth="1"/>
    <col min="2306" max="2307" width="6.140625" style="85" customWidth="1"/>
    <col min="2308" max="2308" width="7.85546875" style="85" customWidth="1"/>
    <col min="2309" max="2309" width="7.5703125" style="85" customWidth="1"/>
    <col min="2310" max="2319" width="6.140625" style="85" customWidth="1"/>
    <col min="2320" max="2560" width="9.140625" style="85"/>
    <col min="2561" max="2561" width="10" style="85" customWidth="1"/>
    <col min="2562" max="2563" width="6.140625" style="85" customWidth="1"/>
    <col min="2564" max="2564" width="7.85546875" style="85" customWidth="1"/>
    <col min="2565" max="2565" width="7.5703125" style="85" customWidth="1"/>
    <col min="2566" max="2575" width="6.140625" style="85" customWidth="1"/>
    <col min="2576" max="2816" width="9.140625" style="85"/>
    <col min="2817" max="2817" width="10" style="85" customWidth="1"/>
    <col min="2818" max="2819" width="6.140625" style="85" customWidth="1"/>
    <col min="2820" max="2820" width="7.85546875" style="85" customWidth="1"/>
    <col min="2821" max="2821" width="7.5703125" style="85" customWidth="1"/>
    <col min="2822" max="2831" width="6.140625" style="85" customWidth="1"/>
    <col min="2832" max="3072" width="9.140625" style="85"/>
    <col min="3073" max="3073" width="10" style="85" customWidth="1"/>
    <col min="3074" max="3075" width="6.140625" style="85" customWidth="1"/>
    <col min="3076" max="3076" width="7.85546875" style="85" customWidth="1"/>
    <col min="3077" max="3077" width="7.5703125" style="85" customWidth="1"/>
    <col min="3078" max="3087" width="6.140625" style="85" customWidth="1"/>
    <col min="3088" max="3328" width="9.140625" style="85"/>
    <col min="3329" max="3329" width="10" style="85" customWidth="1"/>
    <col min="3330" max="3331" width="6.140625" style="85" customWidth="1"/>
    <col min="3332" max="3332" width="7.85546875" style="85" customWidth="1"/>
    <col min="3333" max="3333" width="7.5703125" style="85" customWidth="1"/>
    <col min="3334" max="3343" width="6.140625" style="85" customWidth="1"/>
    <col min="3344" max="3584" width="9.140625" style="85"/>
    <col min="3585" max="3585" width="10" style="85" customWidth="1"/>
    <col min="3586" max="3587" width="6.140625" style="85" customWidth="1"/>
    <col min="3588" max="3588" width="7.85546875" style="85" customWidth="1"/>
    <col min="3589" max="3589" width="7.5703125" style="85" customWidth="1"/>
    <col min="3590" max="3599" width="6.140625" style="85" customWidth="1"/>
    <col min="3600" max="3840" width="9.140625" style="85"/>
    <col min="3841" max="3841" width="10" style="85" customWidth="1"/>
    <col min="3842" max="3843" width="6.140625" style="85" customWidth="1"/>
    <col min="3844" max="3844" width="7.85546875" style="85" customWidth="1"/>
    <col min="3845" max="3845" width="7.5703125" style="85" customWidth="1"/>
    <col min="3846" max="3855" width="6.140625" style="85" customWidth="1"/>
    <col min="3856" max="4096" width="9.140625" style="85"/>
    <col min="4097" max="4097" width="10" style="85" customWidth="1"/>
    <col min="4098" max="4099" width="6.140625" style="85" customWidth="1"/>
    <col min="4100" max="4100" width="7.85546875" style="85" customWidth="1"/>
    <col min="4101" max="4101" width="7.5703125" style="85" customWidth="1"/>
    <col min="4102" max="4111" width="6.140625" style="85" customWidth="1"/>
    <col min="4112" max="4352" width="9.140625" style="85"/>
    <col min="4353" max="4353" width="10" style="85" customWidth="1"/>
    <col min="4354" max="4355" width="6.140625" style="85" customWidth="1"/>
    <col min="4356" max="4356" width="7.85546875" style="85" customWidth="1"/>
    <col min="4357" max="4357" width="7.5703125" style="85" customWidth="1"/>
    <col min="4358" max="4367" width="6.140625" style="85" customWidth="1"/>
    <col min="4368" max="4608" width="9.140625" style="85"/>
    <col min="4609" max="4609" width="10" style="85" customWidth="1"/>
    <col min="4610" max="4611" width="6.140625" style="85" customWidth="1"/>
    <col min="4612" max="4612" width="7.85546875" style="85" customWidth="1"/>
    <col min="4613" max="4613" width="7.5703125" style="85" customWidth="1"/>
    <col min="4614" max="4623" width="6.140625" style="85" customWidth="1"/>
    <col min="4624" max="4864" width="9.140625" style="85"/>
    <col min="4865" max="4865" width="10" style="85" customWidth="1"/>
    <col min="4866" max="4867" width="6.140625" style="85" customWidth="1"/>
    <col min="4868" max="4868" width="7.85546875" style="85" customWidth="1"/>
    <col min="4869" max="4869" width="7.5703125" style="85" customWidth="1"/>
    <col min="4870" max="4879" width="6.140625" style="85" customWidth="1"/>
    <col min="4880" max="5120" width="9.140625" style="85"/>
    <col min="5121" max="5121" width="10" style="85" customWidth="1"/>
    <col min="5122" max="5123" width="6.140625" style="85" customWidth="1"/>
    <col min="5124" max="5124" width="7.85546875" style="85" customWidth="1"/>
    <col min="5125" max="5125" width="7.5703125" style="85" customWidth="1"/>
    <col min="5126" max="5135" width="6.140625" style="85" customWidth="1"/>
    <col min="5136" max="5376" width="9.140625" style="85"/>
    <col min="5377" max="5377" width="10" style="85" customWidth="1"/>
    <col min="5378" max="5379" width="6.140625" style="85" customWidth="1"/>
    <col min="5380" max="5380" width="7.85546875" style="85" customWidth="1"/>
    <col min="5381" max="5381" width="7.5703125" style="85" customWidth="1"/>
    <col min="5382" max="5391" width="6.140625" style="85" customWidth="1"/>
    <col min="5392" max="5632" width="9.140625" style="85"/>
    <col min="5633" max="5633" width="10" style="85" customWidth="1"/>
    <col min="5634" max="5635" width="6.140625" style="85" customWidth="1"/>
    <col min="5636" max="5636" width="7.85546875" style="85" customWidth="1"/>
    <col min="5637" max="5637" width="7.5703125" style="85" customWidth="1"/>
    <col min="5638" max="5647" width="6.140625" style="85" customWidth="1"/>
    <col min="5648" max="5888" width="9.140625" style="85"/>
    <col min="5889" max="5889" width="10" style="85" customWidth="1"/>
    <col min="5890" max="5891" width="6.140625" style="85" customWidth="1"/>
    <col min="5892" max="5892" width="7.85546875" style="85" customWidth="1"/>
    <col min="5893" max="5893" width="7.5703125" style="85" customWidth="1"/>
    <col min="5894" max="5903" width="6.140625" style="85" customWidth="1"/>
    <col min="5904" max="6144" width="9.140625" style="85"/>
    <col min="6145" max="6145" width="10" style="85" customWidth="1"/>
    <col min="6146" max="6147" width="6.140625" style="85" customWidth="1"/>
    <col min="6148" max="6148" width="7.85546875" style="85" customWidth="1"/>
    <col min="6149" max="6149" width="7.5703125" style="85" customWidth="1"/>
    <col min="6150" max="6159" width="6.140625" style="85" customWidth="1"/>
    <col min="6160" max="6400" width="9.140625" style="85"/>
    <col min="6401" max="6401" width="10" style="85" customWidth="1"/>
    <col min="6402" max="6403" width="6.140625" style="85" customWidth="1"/>
    <col min="6404" max="6404" width="7.85546875" style="85" customWidth="1"/>
    <col min="6405" max="6405" width="7.5703125" style="85" customWidth="1"/>
    <col min="6406" max="6415" width="6.140625" style="85" customWidth="1"/>
    <col min="6416" max="6656" width="9.140625" style="85"/>
    <col min="6657" max="6657" width="10" style="85" customWidth="1"/>
    <col min="6658" max="6659" width="6.140625" style="85" customWidth="1"/>
    <col min="6660" max="6660" width="7.85546875" style="85" customWidth="1"/>
    <col min="6661" max="6661" width="7.5703125" style="85" customWidth="1"/>
    <col min="6662" max="6671" width="6.140625" style="85" customWidth="1"/>
    <col min="6672" max="6912" width="9.140625" style="85"/>
    <col min="6913" max="6913" width="10" style="85" customWidth="1"/>
    <col min="6914" max="6915" width="6.140625" style="85" customWidth="1"/>
    <col min="6916" max="6916" width="7.85546875" style="85" customWidth="1"/>
    <col min="6917" max="6917" width="7.5703125" style="85" customWidth="1"/>
    <col min="6918" max="6927" width="6.140625" style="85" customWidth="1"/>
    <col min="6928" max="7168" width="9.140625" style="85"/>
    <col min="7169" max="7169" width="10" style="85" customWidth="1"/>
    <col min="7170" max="7171" width="6.140625" style="85" customWidth="1"/>
    <col min="7172" max="7172" width="7.85546875" style="85" customWidth="1"/>
    <col min="7173" max="7173" width="7.5703125" style="85" customWidth="1"/>
    <col min="7174" max="7183" width="6.140625" style="85" customWidth="1"/>
    <col min="7184" max="7424" width="9.140625" style="85"/>
    <col min="7425" max="7425" width="10" style="85" customWidth="1"/>
    <col min="7426" max="7427" width="6.140625" style="85" customWidth="1"/>
    <col min="7428" max="7428" width="7.85546875" style="85" customWidth="1"/>
    <col min="7429" max="7429" width="7.5703125" style="85" customWidth="1"/>
    <col min="7430" max="7439" width="6.140625" style="85" customWidth="1"/>
    <col min="7440" max="7680" width="9.140625" style="85"/>
    <col min="7681" max="7681" width="10" style="85" customWidth="1"/>
    <col min="7682" max="7683" width="6.140625" style="85" customWidth="1"/>
    <col min="7684" max="7684" width="7.85546875" style="85" customWidth="1"/>
    <col min="7685" max="7685" width="7.5703125" style="85" customWidth="1"/>
    <col min="7686" max="7695" width="6.140625" style="85" customWidth="1"/>
    <col min="7696" max="7936" width="9.140625" style="85"/>
    <col min="7937" max="7937" width="10" style="85" customWidth="1"/>
    <col min="7938" max="7939" width="6.140625" style="85" customWidth="1"/>
    <col min="7940" max="7940" width="7.85546875" style="85" customWidth="1"/>
    <col min="7941" max="7941" width="7.5703125" style="85" customWidth="1"/>
    <col min="7942" max="7951" width="6.140625" style="85" customWidth="1"/>
    <col min="7952" max="8192" width="9.140625" style="85"/>
    <col min="8193" max="8193" width="10" style="85" customWidth="1"/>
    <col min="8194" max="8195" width="6.140625" style="85" customWidth="1"/>
    <col min="8196" max="8196" width="7.85546875" style="85" customWidth="1"/>
    <col min="8197" max="8197" width="7.5703125" style="85" customWidth="1"/>
    <col min="8198" max="8207" width="6.140625" style="85" customWidth="1"/>
    <col min="8208" max="8448" width="9.140625" style="85"/>
    <col min="8449" max="8449" width="10" style="85" customWidth="1"/>
    <col min="8450" max="8451" width="6.140625" style="85" customWidth="1"/>
    <col min="8452" max="8452" width="7.85546875" style="85" customWidth="1"/>
    <col min="8453" max="8453" width="7.5703125" style="85" customWidth="1"/>
    <col min="8454" max="8463" width="6.140625" style="85" customWidth="1"/>
    <col min="8464" max="8704" width="9.140625" style="85"/>
    <col min="8705" max="8705" width="10" style="85" customWidth="1"/>
    <col min="8706" max="8707" width="6.140625" style="85" customWidth="1"/>
    <col min="8708" max="8708" width="7.85546875" style="85" customWidth="1"/>
    <col min="8709" max="8709" width="7.5703125" style="85" customWidth="1"/>
    <col min="8710" max="8719" width="6.140625" style="85" customWidth="1"/>
    <col min="8720" max="8960" width="9.140625" style="85"/>
    <col min="8961" max="8961" width="10" style="85" customWidth="1"/>
    <col min="8962" max="8963" width="6.140625" style="85" customWidth="1"/>
    <col min="8964" max="8964" width="7.85546875" style="85" customWidth="1"/>
    <col min="8965" max="8965" width="7.5703125" style="85" customWidth="1"/>
    <col min="8966" max="8975" width="6.140625" style="85" customWidth="1"/>
    <col min="8976" max="9216" width="9.140625" style="85"/>
    <col min="9217" max="9217" width="10" style="85" customWidth="1"/>
    <col min="9218" max="9219" width="6.140625" style="85" customWidth="1"/>
    <col min="9220" max="9220" width="7.85546875" style="85" customWidth="1"/>
    <col min="9221" max="9221" width="7.5703125" style="85" customWidth="1"/>
    <col min="9222" max="9231" width="6.140625" style="85" customWidth="1"/>
    <col min="9232" max="9472" width="9.140625" style="85"/>
    <col min="9473" max="9473" width="10" style="85" customWidth="1"/>
    <col min="9474" max="9475" width="6.140625" style="85" customWidth="1"/>
    <col min="9476" max="9476" width="7.85546875" style="85" customWidth="1"/>
    <col min="9477" max="9477" width="7.5703125" style="85" customWidth="1"/>
    <col min="9478" max="9487" width="6.140625" style="85" customWidth="1"/>
    <col min="9488" max="9728" width="9.140625" style="85"/>
    <col min="9729" max="9729" width="10" style="85" customWidth="1"/>
    <col min="9730" max="9731" width="6.140625" style="85" customWidth="1"/>
    <col min="9732" max="9732" width="7.85546875" style="85" customWidth="1"/>
    <col min="9733" max="9733" width="7.5703125" style="85" customWidth="1"/>
    <col min="9734" max="9743" width="6.140625" style="85" customWidth="1"/>
    <col min="9744" max="9984" width="9.140625" style="85"/>
    <col min="9985" max="9985" width="10" style="85" customWidth="1"/>
    <col min="9986" max="9987" width="6.140625" style="85" customWidth="1"/>
    <col min="9988" max="9988" width="7.85546875" style="85" customWidth="1"/>
    <col min="9989" max="9989" width="7.5703125" style="85" customWidth="1"/>
    <col min="9990" max="9999" width="6.140625" style="85" customWidth="1"/>
    <col min="10000" max="10240" width="9.140625" style="85"/>
    <col min="10241" max="10241" width="10" style="85" customWidth="1"/>
    <col min="10242" max="10243" width="6.140625" style="85" customWidth="1"/>
    <col min="10244" max="10244" width="7.85546875" style="85" customWidth="1"/>
    <col min="10245" max="10245" width="7.5703125" style="85" customWidth="1"/>
    <col min="10246" max="10255" width="6.140625" style="85" customWidth="1"/>
    <col min="10256" max="10496" width="9.140625" style="85"/>
    <col min="10497" max="10497" width="10" style="85" customWidth="1"/>
    <col min="10498" max="10499" width="6.140625" style="85" customWidth="1"/>
    <col min="10500" max="10500" width="7.85546875" style="85" customWidth="1"/>
    <col min="10501" max="10501" width="7.5703125" style="85" customWidth="1"/>
    <col min="10502" max="10511" width="6.140625" style="85" customWidth="1"/>
    <col min="10512" max="10752" width="9.140625" style="85"/>
    <col min="10753" max="10753" width="10" style="85" customWidth="1"/>
    <col min="10754" max="10755" width="6.140625" style="85" customWidth="1"/>
    <col min="10756" max="10756" width="7.85546875" style="85" customWidth="1"/>
    <col min="10757" max="10757" width="7.5703125" style="85" customWidth="1"/>
    <col min="10758" max="10767" width="6.140625" style="85" customWidth="1"/>
    <col min="10768" max="11008" width="9.140625" style="85"/>
    <col min="11009" max="11009" width="10" style="85" customWidth="1"/>
    <col min="11010" max="11011" width="6.140625" style="85" customWidth="1"/>
    <col min="11012" max="11012" width="7.85546875" style="85" customWidth="1"/>
    <col min="11013" max="11013" width="7.5703125" style="85" customWidth="1"/>
    <col min="11014" max="11023" width="6.140625" style="85" customWidth="1"/>
    <col min="11024" max="11264" width="9.140625" style="85"/>
    <col min="11265" max="11265" width="10" style="85" customWidth="1"/>
    <col min="11266" max="11267" width="6.140625" style="85" customWidth="1"/>
    <col min="11268" max="11268" width="7.85546875" style="85" customWidth="1"/>
    <col min="11269" max="11269" width="7.5703125" style="85" customWidth="1"/>
    <col min="11270" max="11279" width="6.140625" style="85" customWidth="1"/>
    <col min="11280" max="11520" width="9.140625" style="85"/>
    <col min="11521" max="11521" width="10" style="85" customWidth="1"/>
    <col min="11522" max="11523" width="6.140625" style="85" customWidth="1"/>
    <col min="11524" max="11524" width="7.85546875" style="85" customWidth="1"/>
    <col min="11525" max="11525" width="7.5703125" style="85" customWidth="1"/>
    <col min="11526" max="11535" width="6.140625" style="85" customWidth="1"/>
    <col min="11536" max="11776" width="9.140625" style="85"/>
    <col min="11777" max="11777" width="10" style="85" customWidth="1"/>
    <col min="11778" max="11779" width="6.140625" style="85" customWidth="1"/>
    <col min="11780" max="11780" width="7.85546875" style="85" customWidth="1"/>
    <col min="11781" max="11781" width="7.5703125" style="85" customWidth="1"/>
    <col min="11782" max="11791" width="6.140625" style="85" customWidth="1"/>
    <col min="11792" max="12032" width="9.140625" style="85"/>
    <col min="12033" max="12033" width="10" style="85" customWidth="1"/>
    <col min="12034" max="12035" width="6.140625" style="85" customWidth="1"/>
    <col min="12036" max="12036" width="7.85546875" style="85" customWidth="1"/>
    <col min="12037" max="12037" width="7.5703125" style="85" customWidth="1"/>
    <col min="12038" max="12047" width="6.140625" style="85" customWidth="1"/>
    <col min="12048" max="12288" width="9.140625" style="85"/>
    <col min="12289" max="12289" width="10" style="85" customWidth="1"/>
    <col min="12290" max="12291" width="6.140625" style="85" customWidth="1"/>
    <col min="12292" max="12292" width="7.85546875" style="85" customWidth="1"/>
    <col min="12293" max="12293" width="7.5703125" style="85" customWidth="1"/>
    <col min="12294" max="12303" width="6.140625" style="85" customWidth="1"/>
    <col min="12304" max="12544" width="9.140625" style="85"/>
    <col min="12545" max="12545" width="10" style="85" customWidth="1"/>
    <col min="12546" max="12547" width="6.140625" style="85" customWidth="1"/>
    <col min="12548" max="12548" width="7.85546875" style="85" customWidth="1"/>
    <col min="12549" max="12549" width="7.5703125" style="85" customWidth="1"/>
    <col min="12550" max="12559" width="6.140625" style="85" customWidth="1"/>
    <col min="12560" max="12800" width="9.140625" style="85"/>
    <col min="12801" max="12801" width="10" style="85" customWidth="1"/>
    <col min="12802" max="12803" width="6.140625" style="85" customWidth="1"/>
    <col min="12804" max="12804" width="7.85546875" style="85" customWidth="1"/>
    <col min="12805" max="12805" width="7.5703125" style="85" customWidth="1"/>
    <col min="12806" max="12815" width="6.140625" style="85" customWidth="1"/>
    <col min="12816" max="13056" width="9.140625" style="85"/>
    <col min="13057" max="13057" width="10" style="85" customWidth="1"/>
    <col min="13058" max="13059" width="6.140625" style="85" customWidth="1"/>
    <col min="13060" max="13060" width="7.85546875" style="85" customWidth="1"/>
    <col min="13061" max="13061" width="7.5703125" style="85" customWidth="1"/>
    <col min="13062" max="13071" width="6.140625" style="85" customWidth="1"/>
    <col min="13072" max="13312" width="9.140625" style="85"/>
    <col min="13313" max="13313" width="10" style="85" customWidth="1"/>
    <col min="13314" max="13315" width="6.140625" style="85" customWidth="1"/>
    <col min="13316" max="13316" width="7.85546875" style="85" customWidth="1"/>
    <col min="13317" max="13317" width="7.5703125" style="85" customWidth="1"/>
    <col min="13318" max="13327" width="6.140625" style="85" customWidth="1"/>
    <col min="13328" max="13568" width="9.140625" style="85"/>
    <col min="13569" max="13569" width="10" style="85" customWidth="1"/>
    <col min="13570" max="13571" width="6.140625" style="85" customWidth="1"/>
    <col min="13572" max="13572" width="7.85546875" style="85" customWidth="1"/>
    <col min="13573" max="13573" width="7.5703125" style="85" customWidth="1"/>
    <col min="13574" max="13583" width="6.140625" style="85" customWidth="1"/>
    <col min="13584" max="13824" width="9.140625" style="85"/>
    <col min="13825" max="13825" width="10" style="85" customWidth="1"/>
    <col min="13826" max="13827" width="6.140625" style="85" customWidth="1"/>
    <col min="13828" max="13828" width="7.85546875" style="85" customWidth="1"/>
    <col min="13829" max="13829" width="7.5703125" style="85" customWidth="1"/>
    <col min="13830" max="13839" width="6.140625" style="85" customWidth="1"/>
    <col min="13840" max="14080" width="9.140625" style="85"/>
    <col min="14081" max="14081" width="10" style="85" customWidth="1"/>
    <col min="14082" max="14083" width="6.140625" style="85" customWidth="1"/>
    <col min="14084" max="14084" width="7.85546875" style="85" customWidth="1"/>
    <col min="14085" max="14085" width="7.5703125" style="85" customWidth="1"/>
    <col min="14086" max="14095" width="6.140625" style="85" customWidth="1"/>
    <col min="14096" max="14336" width="9.140625" style="85"/>
    <col min="14337" max="14337" width="10" style="85" customWidth="1"/>
    <col min="14338" max="14339" width="6.140625" style="85" customWidth="1"/>
    <col min="14340" max="14340" width="7.85546875" style="85" customWidth="1"/>
    <col min="14341" max="14341" width="7.5703125" style="85" customWidth="1"/>
    <col min="14342" max="14351" width="6.140625" style="85" customWidth="1"/>
    <col min="14352" max="14592" width="9.140625" style="85"/>
    <col min="14593" max="14593" width="10" style="85" customWidth="1"/>
    <col min="14594" max="14595" width="6.140625" style="85" customWidth="1"/>
    <col min="14596" max="14596" width="7.85546875" style="85" customWidth="1"/>
    <col min="14597" max="14597" width="7.5703125" style="85" customWidth="1"/>
    <col min="14598" max="14607" width="6.140625" style="85" customWidth="1"/>
    <col min="14608" max="14848" width="9.140625" style="85"/>
    <col min="14849" max="14849" width="10" style="85" customWidth="1"/>
    <col min="14850" max="14851" width="6.140625" style="85" customWidth="1"/>
    <col min="14852" max="14852" width="7.85546875" style="85" customWidth="1"/>
    <col min="14853" max="14853" width="7.5703125" style="85" customWidth="1"/>
    <col min="14854" max="14863" width="6.140625" style="85" customWidth="1"/>
    <col min="14864" max="15104" width="9.140625" style="85"/>
    <col min="15105" max="15105" width="10" style="85" customWidth="1"/>
    <col min="15106" max="15107" width="6.140625" style="85" customWidth="1"/>
    <col min="15108" max="15108" width="7.85546875" style="85" customWidth="1"/>
    <col min="15109" max="15109" width="7.5703125" style="85" customWidth="1"/>
    <col min="15110" max="15119" width="6.140625" style="85" customWidth="1"/>
    <col min="15120" max="15360" width="9.140625" style="85"/>
    <col min="15361" max="15361" width="10" style="85" customWidth="1"/>
    <col min="15362" max="15363" width="6.140625" style="85" customWidth="1"/>
    <col min="15364" max="15364" width="7.85546875" style="85" customWidth="1"/>
    <col min="15365" max="15365" width="7.5703125" style="85" customWidth="1"/>
    <col min="15366" max="15375" width="6.140625" style="85" customWidth="1"/>
    <col min="15376" max="15616" width="9.140625" style="85"/>
    <col min="15617" max="15617" width="10" style="85" customWidth="1"/>
    <col min="15618" max="15619" width="6.140625" style="85" customWidth="1"/>
    <col min="15620" max="15620" width="7.85546875" style="85" customWidth="1"/>
    <col min="15621" max="15621" width="7.5703125" style="85" customWidth="1"/>
    <col min="15622" max="15631" width="6.140625" style="85" customWidth="1"/>
    <col min="15632" max="15872" width="9.140625" style="85"/>
    <col min="15873" max="15873" width="10" style="85" customWidth="1"/>
    <col min="15874" max="15875" width="6.140625" style="85" customWidth="1"/>
    <col min="15876" max="15876" width="7.85546875" style="85" customWidth="1"/>
    <col min="15877" max="15877" width="7.5703125" style="85" customWidth="1"/>
    <col min="15878" max="15887" width="6.140625" style="85" customWidth="1"/>
    <col min="15888" max="16128" width="9.140625" style="85"/>
    <col min="16129" max="16129" width="10" style="85" customWidth="1"/>
    <col min="16130" max="16131" width="6.140625" style="85" customWidth="1"/>
    <col min="16132" max="16132" width="7.85546875" style="85" customWidth="1"/>
    <col min="16133" max="16133" width="7.5703125" style="85" customWidth="1"/>
    <col min="16134" max="16143" width="6.140625" style="85" customWidth="1"/>
    <col min="16144" max="16384" width="9.140625" style="85"/>
  </cols>
  <sheetData>
    <row r="27" spans="1:15" ht="128.25" customHeight="1"/>
    <row r="29" spans="1:15">
      <c r="A29" s="598" t="s">
        <v>113</v>
      </c>
      <c r="B29" s="598"/>
      <c r="C29" s="598"/>
      <c r="D29" s="598"/>
      <c r="E29" s="598"/>
      <c r="F29" s="598"/>
      <c r="G29" s="598"/>
      <c r="H29" s="598"/>
      <c r="I29" s="598"/>
      <c r="J29" s="598"/>
      <c r="K29" s="598"/>
      <c r="L29" s="598"/>
      <c r="M29" s="598"/>
      <c r="N29" s="598"/>
      <c r="O29" s="598"/>
    </row>
    <row r="30" spans="1:15">
      <c r="G30" s="87"/>
      <c r="L30" s="599" t="s">
        <v>468</v>
      </c>
      <c r="M30" s="599"/>
    </row>
    <row r="31" spans="1:15">
      <c r="A31" s="88"/>
      <c r="B31" s="600" t="s">
        <v>114</v>
      </c>
      <c r="C31" s="601"/>
      <c r="D31" s="89"/>
      <c r="E31" s="90"/>
      <c r="F31" s="91" t="s">
        <v>115</v>
      </c>
      <c r="G31" s="91"/>
      <c r="H31" s="92" t="s">
        <v>116</v>
      </c>
      <c r="I31" s="93"/>
      <c r="J31" s="93"/>
      <c r="K31" s="93"/>
      <c r="L31" s="93"/>
      <c r="M31" s="93"/>
      <c r="N31" s="91"/>
      <c r="O31" s="90"/>
    </row>
    <row r="32" spans="1:15" ht="12.75" customHeight="1">
      <c r="A32" s="94" t="s">
        <v>46</v>
      </c>
      <c r="B32" s="602" t="s">
        <v>117</v>
      </c>
      <c r="C32" s="603"/>
      <c r="D32" s="602" t="s">
        <v>118</v>
      </c>
      <c r="E32" s="604"/>
      <c r="F32" s="95" t="s">
        <v>119</v>
      </c>
      <c r="G32" s="96"/>
      <c r="H32" s="600" t="s">
        <v>120</v>
      </c>
      <c r="I32" s="601"/>
      <c r="J32" s="600" t="s">
        <v>121</v>
      </c>
      <c r="K32" s="601"/>
      <c r="L32" s="600" t="s">
        <v>122</v>
      </c>
      <c r="M32" s="601"/>
      <c r="N32" s="607" t="s">
        <v>123</v>
      </c>
      <c r="O32" s="608"/>
    </row>
    <row r="33" spans="1:15">
      <c r="A33" s="94"/>
      <c r="B33" s="605" t="s">
        <v>124</v>
      </c>
      <c r="C33" s="606"/>
      <c r="D33" s="97"/>
      <c r="E33" s="98"/>
      <c r="F33" s="99" t="s">
        <v>125</v>
      </c>
      <c r="G33" s="98"/>
      <c r="H33" s="605"/>
      <c r="I33" s="606"/>
      <c r="J33" s="605" t="s">
        <v>126</v>
      </c>
      <c r="K33" s="606"/>
      <c r="L33" s="605"/>
      <c r="M33" s="606"/>
      <c r="N33" s="609"/>
      <c r="O33" s="610"/>
    </row>
    <row r="34" spans="1:15">
      <c r="A34" s="100"/>
      <c r="B34" s="100">
        <v>2015</v>
      </c>
      <c r="C34" s="100">
        <v>2016</v>
      </c>
      <c r="D34" s="302">
        <v>2015</v>
      </c>
      <c r="E34" s="100">
        <v>2016</v>
      </c>
      <c r="F34" s="100">
        <v>2015</v>
      </c>
      <c r="G34" s="100">
        <v>2016</v>
      </c>
      <c r="H34" s="100">
        <v>2015</v>
      </c>
      <c r="I34" s="100">
        <v>2016</v>
      </c>
      <c r="J34" s="100">
        <v>2015</v>
      </c>
      <c r="K34" s="100">
        <v>2016</v>
      </c>
      <c r="L34" s="100">
        <v>2015</v>
      </c>
      <c r="M34" s="100">
        <v>2016</v>
      </c>
      <c r="N34" s="100">
        <v>2015</v>
      </c>
      <c r="O34" s="100">
        <v>2016</v>
      </c>
    </row>
    <row r="35" spans="1:15" ht="14.25" customHeight="1">
      <c r="A35" s="101" t="s">
        <v>127</v>
      </c>
      <c r="B35" s="303">
        <v>94</v>
      </c>
      <c r="C35" s="303">
        <v>102</v>
      </c>
      <c r="D35" s="91">
        <v>611</v>
      </c>
      <c r="E35" s="91">
        <v>989</v>
      </c>
      <c r="F35" s="91">
        <v>4</v>
      </c>
      <c r="G35" s="91">
        <v>10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2</v>
      </c>
      <c r="N35" s="91">
        <v>2</v>
      </c>
      <c r="O35" s="91">
        <v>1</v>
      </c>
    </row>
    <row r="36" spans="1:15" ht="14.25" customHeight="1">
      <c r="A36" s="102" t="s">
        <v>128</v>
      </c>
      <c r="B36" s="95">
        <v>97</v>
      </c>
      <c r="C36" s="95">
        <v>115</v>
      </c>
      <c r="D36" s="95">
        <v>1029</v>
      </c>
      <c r="E36" s="95">
        <v>1366</v>
      </c>
      <c r="F36" s="95">
        <v>2</v>
      </c>
      <c r="G36" s="95">
        <v>11</v>
      </c>
      <c r="H36" s="95">
        <v>1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1</v>
      </c>
      <c r="O36" s="95">
        <v>0</v>
      </c>
    </row>
    <row r="37" spans="1:15" ht="14.25" customHeight="1">
      <c r="A37" s="102" t="s">
        <v>129</v>
      </c>
      <c r="B37" s="95">
        <v>115</v>
      </c>
      <c r="C37" s="95">
        <v>116</v>
      </c>
      <c r="D37" s="95">
        <v>2010</v>
      </c>
      <c r="E37" s="95">
        <v>3229</v>
      </c>
      <c r="F37" s="95">
        <v>8</v>
      </c>
      <c r="G37" s="95">
        <v>26</v>
      </c>
      <c r="H37" s="95">
        <v>1</v>
      </c>
      <c r="I37" s="95">
        <v>0</v>
      </c>
      <c r="J37" s="95">
        <v>2</v>
      </c>
      <c r="K37" s="95">
        <v>0</v>
      </c>
      <c r="L37" s="95">
        <v>0</v>
      </c>
      <c r="M37" s="95">
        <v>0</v>
      </c>
      <c r="N37" s="95">
        <v>0</v>
      </c>
      <c r="O37" s="95">
        <v>1</v>
      </c>
    </row>
    <row r="38" spans="1:15" ht="14.25" customHeight="1">
      <c r="A38" s="102" t="s">
        <v>130</v>
      </c>
      <c r="B38" s="95">
        <v>67</v>
      </c>
      <c r="C38" s="95">
        <v>122</v>
      </c>
      <c r="D38" s="95">
        <v>564</v>
      </c>
      <c r="E38" s="95">
        <v>1180</v>
      </c>
      <c r="F38" s="95">
        <v>1</v>
      </c>
      <c r="G38" s="95">
        <v>3</v>
      </c>
      <c r="H38" s="95">
        <v>0</v>
      </c>
      <c r="I38" s="95">
        <v>0</v>
      </c>
      <c r="J38" s="95">
        <v>0</v>
      </c>
      <c r="K38" s="95">
        <v>0</v>
      </c>
      <c r="L38" s="95">
        <v>1</v>
      </c>
      <c r="M38" s="95">
        <v>0</v>
      </c>
      <c r="N38" s="95">
        <v>0</v>
      </c>
      <c r="O38" s="95">
        <v>0</v>
      </c>
    </row>
    <row r="39" spans="1:15" ht="14.25" customHeight="1">
      <c r="A39" s="102" t="s">
        <v>131</v>
      </c>
      <c r="B39" s="95">
        <v>55</v>
      </c>
      <c r="C39" s="95">
        <v>128</v>
      </c>
      <c r="D39" s="95">
        <v>1033</v>
      </c>
      <c r="E39" s="95">
        <v>1192</v>
      </c>
      <c r="F39" s="95">
        <v>0</v>
      </c>
      <c r="G39" s="95">
        <v>11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1</v>
      </c>
      <c r="N39" s="95">
        <v>0</v>
      </c>
      <c r="O39" s="95">
        <v>0</v>
      </c>
    </row>
    <row r="40" spans="1:15" ht="14.25" customHeight="1">
      <c r="A40" s="102" t="s">
        <v>132</v>
      </c>
      <c r="B40" s="95">
        <v>87</v>
      </c>
      <c r="C40" s="95">
        <v>111</v>
      </c>
      <c r="D40" s="95">
        <v>2740</v>
      </c>
      <c r="E40" s="95">
        <v>2962</v>
      </c>
      <c r="F40" s="95">
        <v>9</v>
      </c>
      <c r="G40" s="95">
        <v>14</v>
      </c>
      <c r="H40" s="95">
        <v>0</v>
      </c>
      <c r="I40" s="95">
        <v>0</v>
      </c>
      <c r="J40" s="95">
        <v>0</v>
      </c>
      <c r="K40" s="95">
        <v>0</v>
      </c>
      <c r="L40" s="95">
        <v>2</v>
      </c>
      <c r="M40" s="95">
        <v>0</v>
      </c>
      <c r="N40" s="95">
        <v>0</v>
      </c>
      <c r="O40" s="95">
        <v>1</v>
      </c>
    </row>
    <row r="41" spans="1:15" ht="14.25" customHeight="1">
      <c r="A41" s="102" t="s">
        <v>133</v>
      </c>
      <c r="B41" s="95">
        <v>42</v>
      </c>
      <c r="C41" s="95">
        <v>95</v>
      </c>
      <c r="D41" s="95">
        <v>1177</v>
      </c>
      <c r="E41" s="95">
        <v>1333</v>
      </c>
      <c r="F41" s="95">
        <v>10</v>
      </c>
      <c r="G41" s="95">
        <v>14</v>
      </c>
      <c r="H41" s="95">
        <v>1</v>
      </c>
      <c r="I41" s="95">
        <v>0</v>
      </c>
      <c r="J41" s="95">
        <v>0</v>
      </c>
      <c r="K41" s="95">
        <v>0</v>
      </c>
      <c r="L41" s="95">
        <v>2</v>
      </c>
      <c r="M41" s="95">
        <v>1</v>
      </c>
      <c r="N41" s="95">
        <v>4</v>
      </c>
      <c r="O41" s="95">
        <v>1</v>
      </c>
    </row>
    <row r="42" spans="1:15" ht="14.25" customHeight="1">
      <c r="A42" s="102" t="s">
        <v>134</v>
      </c>
      <c r="B42" s="95">
        <v>65</v>
      </c>
      <c r="C42" s="95">
        <v>121</v>
      </c>
      <c r="D42" s="95">
        <v>1817</v>
      </c>
      <c r="E42" s="95">
        <v>2278</v>
      </c>
      <c r="F42" s="95">
        <v>10</v>
      </c>
      <c r="G42" s="95">
        <v>10</v>
      </c>
      <c r="H42" s="95">
        <v>0</v>
      </c>
      <c r="I42" s="95">
        <v>0</v>
      </c>
      <c r="J42" s="95">
        <v>0</v>
      </c>
      <c r="K42" s="95">
        <v>0</v>
      </c>
      <c r="L42" s="95">
        <v>1</v>
      </c>
      <c r="M42" s="95">
        <v>1</v>
      </c>
      <c r="N42" s="95">
        <v>1</v>
      </c>
      <c r="O42" s="95">
        <v>2</v>
      </c>
    </row>
    <row r="43" spans="1:15" ht="14.25" customHeight="1">
      <c r="A43" s="102" t="s">
        <v>135</v>
      </c>
      <c r="B43" s="95">
        <v>73</v>
      </c>
      <c r="C43" s="95">
        <v>105</v>
      </c>
      <c r="D43" s="95">
        <v>1145</v>
      </c>
      <c r="E43" s="95">
        <v>2194</v>
      </c>
      <c r="F43" s="95">
        <v>10</v>
      </c>
      <c r="G43" s="95">
        <v>7</v>
      </c>
      <c r="H43" s="95">
        <v>0</v>
      </c>
      <c r="I43" s="95">
        <v>0</v>
      </c>
      <c r="J43" s="95">
        <v>0</v>
      </c>
      <c r="K43" s="95">
        <v>0</v>
      </c>
      <c r="L43" s="95">
        <v>2</v>
      </c>
      <c r="M43" s="95">
        <v>0</v>
      </c>
      <c r="N43" s="95">
        <v>3</v>
      </c>
      <c r="O43" s="95">
        <v>3</v>
      </c>
    </row>
    <row r="44" spans="1:15" ht="14.25" customHeight="1">
      <c r="A44" s="102" t="s">
        <v>136</v>
      </c>
      <c r="B44" s="95">
        <v>84</v>
      </c>
      <c r="C44" s="95">
        <v>108</v>
      </c>
      <c r="D44" s="95">
        <v>1757</v>
      </c>
      <c r="E44" s="95">
        <v>2223</v>
      </c>
      <c r="F44" s="95">
        <v>12</v>
      </c>
      <c r="G44" s="95">
        <v>18</v>
      </c>
      <c r="H44" s="95">
        <v>0</v>
      </c>
      <c r="I44" s="95">
        <v>0</v>
      </c>
      <c r="J44" s="95">
        <v>0</v>
      </c>
      <c r="K44" s="95">
        <v>0</v>
      </c>
      <c r="L44" s="95">
        <v>2</v>
      </c>
      <c r="M44" s="95">
        <v>5</v>
      </c>
      <c r="N44" s="95">
        <v>3</v>
      </c>
      <c r="O44" s="95">
        <v>2</v>
      </c>
    </row>
    <row r="45" spans="1:15" ht="14.25" customHeight="1">
      <c r="A45" s="102" t="s">
        <v>137</v>
      </c>
      <c r="B45" s="95">
        <v>87</v>
      </c>
      <c r="C45" s="95">
        <v>80</v>
      </c>
      <c r="D45" s="95">
        <v>1545</v>
      </c>
      <c r="E45" s="95">
        <v>2485</v>
      </c>
      <c r="F45" s="95">
        <v>4</v>
      </c>
      <c r="G45" s="95">
        <v>1</v>
      </c>
      <c r="H45" s="95">
        <v>0</v>
      </c>
      <c r="I45" s="95">
        <v>0</v>
      </c>
      <c r="J45" s="95">
        <v>0</v>
      </c>
      <c r="K45" s="95">
        <v>0</v>
      </c>
      <c r="L45" s="95">
        <v>2</v>
      </c>
      <c r="M45" s="95">
        <v>0</v>
      </c>
      <c r="N45" s="95">
        <v>0</v>
      </c>
      <c r="O45" s="95">
        <v>0</v>
      </c>
    </row>
    <row r="46" spans="1:15" ht="14.25" customHeight="1">
      <c r="A46" s="102" t="s">
        <v>138</v>
      </c>
      <c r="B46" s="95">
        <v>86</v>
      </c>
      <c r="C46" s="95">
        <v>121</v>
      </c>
      <c r="D46" s="95">
        <v>1850</v>
      </c>
      <c r="E46" s="95">
        <v>1646</v>
      </c>
      <c r="F46" s="95">
        <v>5</v>
      </c>
      <c r="G46" s="95">
        <v>14</v>
      </c>
      <c r="H46" s="95">
        <v>0</v>
      </c>
      <c r="I46" s="95">
        <v>0</v>
      </c>
      <c r="J46" s="95">
        <v>0</v>
      </c>
      <c r="K46" s="95">
        <v>0</v>
      </c>
      <c r="L46" s="95">
        <v>2</v>
      </c>
      <c r="M46" s="95">
        <v>1</v>
      </c>
      <c r="N46" s="95">
        <v>1</v>
      </c>
      <c r="O46" s="95">
        <v>2</v>
      </c>
    </row>
    <row r="47" spans="1:15" ht="14.25" customHeight="1">
      <c r="A47" s="102" t="s">
        <v>139</v>
      </c>
      <c r="B47" s="95">
        <v>366</v>
      </c>
      <c r="C47" s="95">
        <v>415</v>
      </c>
      <c r="D47" s="95">
        <v>6205</v>
      </c>
      <c r="E47" s="95">
        <v>6822</v>
      </c>
      <c r="F47" s="95">
        <v>23</v>
      </c>
      <c r="G47" s="95">
        <v>52</v>
      </c>
      <c r="H47" s="95">
        <v>1</v>
      </c>
      <c r="I47" s="95">
        <v>0</v>
      </c>
      <c r="J47" s="95">
        <v>0</v>
      </c>
      <c r="K47" s="95">
        <v>1</v>
      </c>
      <c r="L47" s="95">
        <v>0</v>
      </c>
      <c r="M47" s="95">
        <v>1</v>
      </c>
      <c r="N47" s="95">
        <v>2</v>
      </c>
      <c r="O47" s="95">
        <v>0</v>
      </c>
    </row>
    <row r="48" spans="1:15" ht="14.25" customHeight="1">
      <c r="A48" s="102" t="s">
        <v>140</v>
      </c>
      <c r="B48" s="95">
        <v>137</v>
      </c>
      <c r="C48" s="95">
        <v>153</v>
      </c>
      <c r="D48" s="95">
        <v>5967</v>
      </c>
      <c r="E48" s="95">
        <v>4283</v>
      </c>
      <c r="F48" s="95">
        <v>14</v>
      </c>
      <c r="G48" s="95">
        <v>32</v>
      </c>
      <c r="H48" s="95">
        <v>3</v>
      </c>
      <c r="I48" s="95">
        <v>4</v>
      </c>
      <c r="J48" s="95">
        <v>0</v>
      </c>
      <c r="K48" s="95">
        <v>1</v>
      </c>
      <c r="L48" s="95">
        <v>1</v>
      </c>
      <c r="M48" s="95">
        <v>1</v>
      </c>
      <c r="N48" s="95">
        <v>2</v>
      </c>
      <c r="O48" s="95">
        <v>0</v>
      </c>
    </row>
    <row r="49" spans="1:15" ht="14.25" customHeight="1">
      <c r="A49" s="103" t="s">
        <v>141</v>
      </c>
      <c r="B49" s="95">
        <v>3045</v>
      </c>
      <c r="C49" s="95">
        <v>3301</v>
      </c>
      <c r="D49" s="95">
        <v>60237</v>
      </c>
      <c r="E49" s="95">
        <v>62996</v>
      </c>
      <c r="F49" s="95">
        <v>260</v>
      </c>
      <c r="G49" s="95">
        <v>243</v>
      </c>
      <c r="H49" s="95">
        <v>4</v>
      </c>
      <c r="I49" s="95">
        <v>3</v>
      </c>
      <c r="J49" s="95">
        <v>0</v>
      </c>
      <c r="K49" s="95">
        <v>1</v>
      </c>
      <c r="L49" s="95">
        <v>20</v>
      </c>
      <c r="M49" s="95">
        <v>22</v>
      </c>
      <c r="N49" s="95">
        <v>36</v>
      </c>
      <c r="O49" s="95">
        <v>26</v>
      </c>
    </row>
    <row r="50" spans="1:15" ht="14.25" customHeight="1">
      <c r="A50" s="102" t="s">
        <v>142</v>
      </c>
      <c r="B50" s="95">
        <v>252</v>
      </c>
      <c r="C50" s="95">
        <v>277</v>
      </c>
      <c r="D50" s="95">
        <v>444</v>
      </c>
      <c r="E50" s="95">
        <v>298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95">
        <v>0</v>
      </c>
    </row>
    <row r="51" spans="1:15" ht="14.25" customHeight="1">
      <c r="A51" s="102" t="s">
        <v>143</v>
      </c>
      <c r="B51" s="95">
        <v>179</v>
      </c>
      <c r="C51" s="95">
        <v>207</v>
      </c>
      <c r="D51" s="95">
        <v>263</v>
      </c>
      <c r="E51" s="95">
        <v>175</v>
      </c>
      <c r="F51" s="95">
        <v>0</v>
      </c>
      <c r="G51" s="95">
        <v>0</v>
      </c>
      <c r="H51" s="95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</row>
    <row r="52" spans="1:15" ht="14.25" customHeight="1">
      <c r="A52" s="102" t="s">
        <v>144</v>
      </c>
      <c r="B52" s="95">
        <v>275</v>
      </c>
      <c r="C52" s="95">
        <v>407</v>
      </c>
      <c r="D52" s="95">
        <v>1592</v>
      </c>
      <c r="E52" s="95">
        <v>1559</v>
      </c>
      <c r="F52" s="95">
        <v>0</v>
      </c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</row>
    <row r="53" spans="1:15" ht="13.5" customHeight="1">
      <c r="A53" s="104" t="s">
        <v>64</v>
      </c>
      <c r="B53" s="104">
        <f t="shared" ref="B53:O53" si="0">SUM(B35:B52)</f>
        <v>5206</v>
      </c>
      <c r="C53" s="104">
        <f t="shared" si="0"/>
        <v>6084</v>
      </c>
      <c r="D53" s="104">
        <f t="shared" si="0"/>
        <v>91986</v>
      </c>
      <c r="E53" s="104">
        <f t="shared" si="0"/>
        <v>99210</v>
      </c>
      <c r="F53" s="104">
        <f t="shared" si="0"/>
        <v>372</v>
      </c>
      <c r="G53" s="104">
        <f t="shared" si="0"/>
        <v>466</v>
      </c>
      <c r="H53" s="104">
        <f t="shared" si="0"/>
        <v>11</v>
      </c>
      <c r="I53" s="104">
        <f t="shared" si="0"/>
        <v>7</v>
      </c>
      <c r="J53" s="104">
        <f t="shared" si="0"/>
        <v>2</v>
      </c>
      <c r="K53" s="104">
        <f t="shared" si="0"/>
        <v>3</v>
      </c>
      <c r="L53" s="104">
        <f t="shared" si="0"/>
        <v>35</v>
      </c>
      <c r="M53" s="104">
        <f t="shared" si="0"/>
        <v>35</v>
      </c>
      <c r="N53" s="104">
        <f t="shared" si="0"/>
        <v>55</v>
      </c>
      <c r="O53" s="104">
        <f t="shared" si="0"/>
        <v>39</v>
      </c>
    </row>
    <row r="54" spans="1:15" ht="13.5" customHeight="1">
      <c r="A54" s="448" t="s">
        <v>627</v>
      </c>
    </row>
    <row r="55" spans="1:15" ht="13.5" customHeight="1"/>
    <row r="56" spans="1:15" ht="13.5" customHeight="1"/>
    <row r="57" spans="1:15" ht="13.5" customHeight="1"/>
    <row r="58" spans="1:15" ht="13.5" customHeight="1"/>
    <row r="59" spans="1:15" ht="13.5" customHeight="1"/>
  </sheetData>
  <mergeCells count="11">
    <mergeCell ref="A29:O29"/>
    <mergeCell ref="L30:M30"/>
    <mergeCell ref="B31:C31"/>
    <mergeCell ref="B32:C32"/>
    <mergeCell ref="D32:E32"/>
    <mergeCell ref="H32:I33"/>
    <mergeCell ref="J32:K32"/>
    <mergeCell ref="L32:M33"/>
    <mergeCell ref="N32:O33"/>
    <mergeCell ref="B33:C33"/>
    <mergeCell ref="J33:K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ONT</vt:lpstr>
      <vt:lpstr>TOTB</vt:lpstr>
      <vt:lpstr>ONTZ</vt:lpstr>
      <vt:lpstr>bank</vt:lpstr>
      <vt:lpstr>Amarjsan eh</vt:lpstr>
      <vt:lpstr>Gerlelt</vt:lpstr>
      <vt:lpstr>nasb</vt:lpstr>
      <vt:lpstr>Hun am </vt:lpstr>
      <vt:lpstr>EM</vt:lpstr>
      <vt:lpstr>J eh </vt:lpstr>
      <vt:lpstr>H uvch</vt:lpstr>
      <vt:lpstr>Ajilguichuud</vt:lpstr>
      <vt:lpstr>ABZ</vt:lpstr>
      <vt:lpstr>halamj</vt:lpstr>
      <vt:lpstr>NB</vt:lpstr>
      <vt:lpstr>G ner</vt:lpstr>
      <vt:lpstr>barilga</vt:lpstr>
      <vt:lpstr>cpi</vt:lpstr>
      <vt:lpstr>ND 1</vt:lpstr>
      <vt:lpstr>ND 2</vt:lpstr>
      <vt:lpstr>ND 3</vt:lpstr>
      <vt:lpstr>Tul boij</vt:lpstr>
      <vt:lpstr>Tom mal</vt:lpstr>
      <vt:lpstr>talbai</vt:lpstr>
      <vt:lpstr>HAA but </vt:lpstr>
      <vt:lpstr>une</vt:lpstr>
      <vt:lpstr>Teever</vt:lpstr>
      <vt:lpstr>Gemt hereg</vt:lpstr>
      <vt:lpstr>G her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enhtuya</dc:creator>
  <cp:lastModifiedBy>Admin</cp:lastModifiedBy>
  <cp:lastPrinted>2016-07-08T01:51:16Z</cp:lastPrinted>
  <dcterms:created xsi:type="dcterms:W3CDTF">2016-04-01T04:07:18Z</dcterms:created>
  <dcterms:modified xsi:type="dcterms:W3CDTF">2018-02-08T09:25:13Z</dcterms:modified>
</cp:coreProperties>
</file>