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 activeTab="3"/>
  </bookViews>
  <sheets>
    <sheet name="ONT" sheetId="1" r:id="rId1"/>
    <sheet name="ONTZ" sheetId="3" r:id="rId2"/>
    <sheet name="bank" sheetId="4" r:id="rId3"/>
    <sheet name="hunam" sheetId="5" r:id="rId4"/>
    <sheet name="EM" sheetId="7" r:id="rId5"/>
    <sheet name="J eh " sheetId="23" r:id="rId6"/>
    <sheet name="H uvch" sheetId="8" r:id="rId7"/>
    <sheet name="NB" sheetId="10" r:id="rId8"/>
    <sheet name="G ner" sheetId="11" r:id="rId9"/>
    <sheet name="barilga" sheetId="36" r:id="rId10"/>
    <sheet name="teewer" sheetId="38" r:id="rId11"/>
    <sheet name="hulbuu" sheetId="39" r:id="rId12"/>
    <sheet name="cpi" sheetId="12" r:id="rId13"/>
    <sheet name="ND 1" sheetId="13" r:id="rId14"/>
    <sheet name="ND 2" sheetId="21" r:id="rId15"/>
    <sheet name="ND 3" sheetId="22" r:id="rId16"/>
    <sheet name="Tul boij" sheetId="30" r:id="rId17"/>
    <sheet name="Tom mal" sheetId="31" r:id="rId18"/>
    <sheet name="talbai" sheetId="37" r:id="rId19"/>
    <sheet name="HAA but " sheetId="32" r:id="rId20"/>
    <sheet name="une" sheetId="28" r:id="rId21"/>
    <sheet name="Gemt hereg" sheetId="15" r:id="rId22"/>
    <sheet name="G her" sheetId="14" r:id="rId23"/>
    <sheet name="Sheet1" sheetId="33" r:id="rId2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0"/>
  <c r="E7"/>
  <c r="E8"/>
  <c r="E9"/>
  <c r="E10"/>
  <c r="E11"/>
  <c r="E12"/>
  <c r="E13"/>
  <c r="E14"/>
  <c r="E15"/>
  <c r="E16"/>
  <c r="E34" i="15" l="1"/>
  <c r="E33"/>
  <c r="E32"/>
  <c r="E31"/>
  <c r="E29"/>
  <c r="E28"/>
  <c r="E27"/>
  <c r="E26"/>
  <c r="E25"/>
  <c r="E24"/>
  <c r="E23"/>
  <c r="E22"/>
  <c r="E21"/>
  <c r="E18"/>
  <c r="E16"/>
  <c r="E15"/>
  <c r="E14"/>
  <c r="E13"/>
  <c r="E12"/>
  <c r="E9"/>
  <c r="D6"/>
  <c r="D35" s="1"/>
  <c r="C6"/>
  <c r="C35" s="1"/>
  <c r="E5"/>
  <c r="T53" i="14"/>
  <c r="S53"/>
  <c r="R53"/>
  <c r="Q53"/>
  <c r="P53"/>
  <c r="O53"/>
  <c r="N53"/>
  <c r="M53"/>
  <c r="L53"/>
  <c r="K53"/>
  <c r="J53"/>
  <c r="I53"/>
  <c r="H53"/>
  <c r="G53"/>
  <c r="F53"/>
  <c r="E53"/>
  <c r="B53"/>
  <c r="D52"/>
  <c r="D51"/>
  <c r="C51" s="1"/>
  <c r="D50"/>
  <c r="C50" s="1"/>
  <c r="D49"/>
  <c r="C49" s="1"/>
  <c r="D48"/>
  <c r="C48" s="1"/>
  <c r="D47"/>
  <c r="C47" s="1"/>
  <c r="D46"/>
  <c r="C46" s="1"/>
  <c r="D45"/>
  <c r="C45" s="1"/>
  <c r="D44"/>
  <c r="C44" s="1"/>
  <c r="D43"/>
  <c r="C43" s="1"/>
  <c r="D42"/>
  <c r="C42" s="1"/>
  <c r="D41"/>
  <c r="C41" s="1"/>
  <c r="D40"/>
  <c r="C40" s="1"/>
  <c r="D39"/>
  <c r="C39" s="1"/>
  <c r="D38"/>
  <c r="C38" s="1"/>
  <c r="D37"/>
  <c r="D53" s="1"/>
  <c r="C53" s="1"/>
  <c r="L21" i="37"/>
  <c r="K21"/>
  <c r="J21"/>
  <c r="I21"/>
  <c r="H21"/>
  <c r="G21"/>
  <c r="F21"/>
  <c r="E21"/>
  <c r="D21"/>
  <c r="C21"/>
  <c r="B21"/>
  <c r="E35" i="15" l="1"/>
  <c r="E6"/>
  <c r="C37" i="14"/>
  <c r="N20" i="31"/>
  <c r="M20"/>
  <c r="L20"/>
  <c r="K20"/>
  <c r="J20"/>
  <c r="H20"/>
  <c r="G20"/>
  <c r="F20"/>
  <c r="E20"/>
  <c r="D20"/>
  <c r="B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6"/>
  <c r="C6"/>
  <c r="I5"/>
  <c r="I20" s="1"/>
  <c r="C5"/>
  <c r="C20" s="1"/>
  <c r="R21" i="30"/>
  <c r="Q21"/>
  <c r="P21"/>
  <c r="O21"/>
  <c r="N21"/>
  <c r="L21"/>
  <c r="K21"/>
  <c r="J21"/>
  <c r="I21"/>
  <c r="H21"/>
  <c r="F21"/>
  <c r="E21"/>
  <c r="T21" s="1"/>
  <c r="D21"/>
  <c r="C21"/>
  <c r="B21"/>
  <c r="T20"/>
  <c r="M20"/>
  <c r="G20"/>
  <c r="S20" s="1"/>
  <c r="T19"/>
  <c r="M19"/>
  <c r="G19"/>
  <c r="S19" s="1"/>
  <c r="T18"/>
  <c r="M18"/>
  <c r="G18"/>
  <c r="S18" s="1"/>
  <c r="T17"/>
  <c r="M17"/>
  <c r="G17"/>
  <c r="S17" s="1"/>
  <c r="T16"/>
  <c r="M16"/>
  <c r="G16"/>
  <c r="S16" s="1"/>
  <c r="T15"/>
  <c r="M15"/>
  <c r="G15"/>
  <c r="S15" s="1"/>
  <c r="T14"/>
  <c r="M14"/>
  <c r="G14"/>
  <c r="S14" s="1"/>
  <c r="T13"/>
  <c r="M13"/>
  <c r="G13"/>
  <c r="S13" s="1"/>
  <c r="T12"/>
  <c r="M12"/>
  <c r="G12"/>
  <c r="S12" s="1"/>
  <c r="T11"/>
  <c r="M11"/>
  <c r="G11"/>
  <c r="S11" s="1"/>
  <c r="T10"/>
  <c r="M10"/>
  <c r="G10"/>
  <c r="S10" s="1"/>
  <c r="T9"/>
  <c r="M9"/>
  <c r="G9"/>
  <c r="S9" s="1"/>
  <c r="T8"/>
  <c r="M8"/>
  <c r="G8"/>
  <c r="S8" s="1"/>
  <c r="T7"/>
  <c r="M7"/>
  <c r="G7"/>
  <c r="S7" s="1"/>
  <c r="T6"/>
  <c r="M6"/>
  <c r="M21" s="1"/>
  <c r="G6"/>
  <c r="S6" s="1"/>
  <c r="F14" i="22"/>
  <c r="F13"/>
  <c r="F12"/>
  <c r="F11"/>
  <c r="E9"/>
  <c r="D9"/>
  <c r="F9" s="1"/>
  <c r="C9"/>
  <c r="F8"/>
  <c r="F7"/>
  <c r="F6"/>
  <c r="E4"/>
  <c r="F4" s="1"/>
  <c r="D4"/>
  <c r="C4"/>
  <c r="G40" i="21"/>
  <c r="F40"/>
  <c r="G39"/>
  <c r="F39"/>
  <c r="G38"/>
  <c r="F38"/>
  <c r="G37"/>
  <c r="F37"/>
  <c r="G36"/>
  <c r="F36"/>
  <c r="E34"/>
  <c r="G34" s="1"/>
  <c r="D34"/>
  <c r="C34"/>
  <c r="G33"/>
  <c r="F33"/>
  <c r="G32"/>
  <c r="F32"/>
  <c r="G31"/>
  <c r="F31"/>
  <c r="G30"/>
  <c r="F30"/>
  <c r="G29"/>
  <c r="F29"/>
  <c r="E27"/>
  <c r="G27" s="1"/>
  <c r="D27"/>
  <c r="F27" s="1"/>
  <c r="C27"/>
  <c r="F21" i="13"/>
  <c r="E21"/>
  <c r="G21" s="1"/>
  <c r="C21"/>
  <c r="D21" s="1"/>
  <c r="B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G21" i="30" l="1"/>
  <c r="S21" s="1"/>
  <c r="F34" i="21"/>
  <c r="G23" i="36" l="1"/>
  <c r="G22"/>
  <c r="F21"/>
  <c r="G21" s="1"/>
  <c r="E21"/>
  <c r="G20"/>
  <c r="G19"/>
  <c r="G18"/>
  <c r="G17"/>
  <c r="G16"/>
  <c r="G15"/>
  <c r="G14"/>
  <c r="G13"/>
  <c r="G12"/>
  <c r="G11"/>
  <c r="G9"/>
  <c r="G8"/>
  <c r="G6"/>
  <c r="M24" i="11" l="1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D14" i="10"/>
  <c r="C14"/>
  <c r="D10"/>
  <c r="C10"/>
  <c r="D6"/>
  <c r="C6"/>
  <c r="D5"/>
  <c r="I22" i="8"/>
  <c r="J21"/>
  <c r="J20"/>
  <c r="I20"/>
  <c r="J18"/>
  <c r="I18"/>
  <c r="J17"/>
  <c r="I17"/>
  <c r="J16"/>
  <c r="I16"/>
  <c r="J15"/>
  <c r="I15"/>
  <c r="J14"/>
  <c r="I14"/>
  <c r="I12"/>
  <c r="J10"/>
  <c r="I10"/>
  <c r="J9"/>
  <c r="I8"/>
  <c r="J7"/>
  <c r="I7"/>
  <c r="J6"/>
  <c r="I6"/>
  <c r="G5"/>
  <c r="H23" s="1"/>
  <c r="E5"/>
  <c r="F20" s="1"/>
  <c r="C5"/>
  <c r="D23" s="1"/>
  <c r="E46" i="23"/>
  <c r="D46"/>
  <c r="C46"/>
  <c r="B46"/>
  <c r="O25" i="7"/>
  <c r="N25"/>
  <c r="M25"/>
  <c r="L25"/>
  <c r="K25"/>
  <c r="J25"/>
  <c r="I25"/>
  <c r="H25"/>
  <c r="G25"/>
  <c r="F25"/>
  <c r="E25"/>
  <c r="D25"/>
  <c r="C25"/>
  <c r="B25"/>
  <c r="M20" i="5"/>
  <c r="L20"/>
  <c r="K20"/>
  <c r="J20"/>
  <c r="I20"/>
  <c r="H20"/>
  <c r="G20"/>
  <c r="F20"/>
  <c r="E20"/>
  <c r="D20"/>
  <c r="C20"/>
  <c r="B20"/>
  <c r="O13" i="4"/>
  <c r="P13" s="1"/>
  <c r="N13"/>
  <c r="O12"/>
  <c r="P12" s="1"/>
  <c r="N12"/>
  <c r="O11"/>
  <c r="N11"/>
  <c r="P11" s="1"/>
  <c r="O10"/>
  <c r="P10" s="1"/>
  <c r="N10"/>
  <c r="O9"/>
  <c r="N9"/>
  <c r="P9" s="1"/>
  <c r="O8"/>
  <c r="P8" s="1"/>
  <c r="N8"/>
  <c r="O7"/>
  <c r="N7"/>
  <c r="P7" s="1"/>
  <c r="O6"/>
  <c r="P6" s="1"/>
  <c r="N6"/>
  <c r="F17" i="3"/>
  <c r="F16"/>
  <c r="E16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D5"/>
  <c r="F5" s="1"/>
  <c r="C5"/>
  <c r="G32" i="1"/>
  <c r="F32"/>
  <c r="G30"/>
  <c r="F30"/>
  <c r="G29"/>
  <c r="F29"/>
  <c r="G28"/>
  <c r="F28"/>
  <c r="E27"/>
  <c r="G27" s="1"/>
  <c r="D27"/>
  <c r="G25"/>
  <c r="F25"/>
  <c r="G24"/>
  <c r="F24"/>
  <c r="E23"/>
  <c r="D23"/>
  <c r="F23" s="1"/>
  <c r="G22"/>
  <c r="F22"/>
  <c r="G21"/>
  <c r="F21"/>
  <c r="G20"/>
  <c r="F20"/>
  <c r="G19"/>
  <c r="F19"/>
  <c r="G18"/>
  <c r="F18"/>
  <c r="G17"/>
  <c r="F17"/>
  <c r="E16"/>
  <c r="G16" s="1"/>
  <c r="D16"/>
  <c r="F16" s="1"/>
  <c r="G15"/>
  <c r="F15"/>
  <c r="G14"/>
  <c r="F14"/>
  <c r="G13"/>
  <c r="G12"/>
  <c r="F12"/>
  <c r="G11"/>
  <c r="F11"/>
  <c r="F10"/>
  <c r="G9"/>
  <c r="F9"/>
  <c r="F8"/>
  <c r="E8"/>
  <c r="G8" s="1"/>
  <c r="D8"/>
  <c r="E7"/>
  <c r="G7" s="1"/>
  <c r="D7"/>
  <c r="F7" s="1"/>
  <c r="E6"/>
  <c r="G6" s="1"/>
  <c r="E5"/>
  <c r="E31" s="1"/>
  <c r="C5" i="10" l="1"/>
  <c r="E5" s="1"/>
  <c r="J5" i="8"/>
  <c r="F6"/>
  <c r="D7"/>
  <c r="H7"/>
  <c r="F8"/>
  <c r="F9"/>
  <c r="F10"/>
  <c r="D11"/>
  <c r="H11"/>
  <c r="F12"/>
  <c r="F13"/>
  <c r="D14"/>
  <c r="H14"/>
  <c r="F15"/>
  <c r="D16"/>
  <c r="H16"/>
  <c r="F17"/>
  <c r="D18"/>
  <c r="H18"/>
  <c r="F19"/>
  <c r="D20"/>
  <c r="H20"/>
  <c r="F21"/>
  <c r="F22"/>
  <c r="F23"/>
  <c r="I5"/>
  <c r="D6"/>
  <c r="H6"/>
  <c r="F7"/>
  <c r="D8"/>
  <c r="H8"/>
  <c r="D9"/>
  <c r="H9"/>
  <c r="D10"/>
  <c r="H10"/>
  <c r="F11"/>
  <c r="D12"/>
  <c r="H12"/>
  <c r="D13"/>
  <c r="H13"/>
  <c r="F14"/>
  <c r="D15"/>
  <c r="H15"/>
  <c r="F16"/>
  <c r="D17"/>
  <c r="H17"/>
  <c r="F18"/>
  <c r="D19"/>
  <c r="H19"/>
  <c r="D21"/>
  <c r="H21"/>
  <c r="D22"/>
  <c r="H22"/>
  <c r="E5" i="3"/>
  <c r="E33" i="1"/>
  <c r="G31"/>
  <c r="D6"/>
  <c r="G5"/>
  <c r="F27"/>
  <c r="H5" i="8" l="1"/>
  <c r="F5"/>
  <c r="D5"/>
  <c r="F6" i="1"/>
  <c r="D5"/>
  <c r="G33"/>
  <c r="D31" l="1"/>
  <c r="F5"/>
  <c r="D33" l="1"/>
  <c r="F33" s="1"/>
  <c r="F31"/>
</calcChain>
</file>

<file path=xl/sharedStrings.xml><?xml version="1.0" encoding="utf-8"?>
<sst xmlns="http://schemas.openxmlformats.org/spreadsheetml/2006/main" count="1043" uniqueCount="580">
  <si>
    <t>ÎÐÎÍ ÍÓÒÃÈÉÍ ÒªÑÂÈÉÍ ÎÐËÎÃÛÍ Ã¯ÉÖÝÒÃÝËÈÉÍ ÌÝÄÝÝ</t>
  </si>
  <si>
    <t xml:space="preserve">        /ìÿí.òºã/</t>
  </si>
  <si>
    <t>¯ç¿¿ëýëò</t>
  </si>
  <si>
    <t>ìºð</t>
  </si>
  <si>
    <t>2015 îíû</t>
  </si>
  <si>
    <t>2016 îíû</t>
  </si>
  <si>
    <t xml:space="preserve"> 16/15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</si>
  <si>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</si>
  <si>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</si>
  <si>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</si>
  <si>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</si>
  <si>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</si>
  <si>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</si>
  <si>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</si>
  <si>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</si>
  <si>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</si>
  <si>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</si>
  <si>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</si>
  <si>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</si>
  <si>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</si>
  <si>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</si>
  <si>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</si>
  <si>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</si>
  <si>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</si>
  <si>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</si>
  <si>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</si>
  <si>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</si>
  <si>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</si>
  <si>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</si>
  <si>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</si>
  <si>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</si>
  <si>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</si>
  <si>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</si>
  <si>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</si>
  <si>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</si>
  <si>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Ñóìä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</si>
  <si>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</si>
  <si>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</si>
  <si>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</si>
  <si>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</si>
  <si>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</si>
  <si>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</si>
  <si>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</si>
  <si>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</si>
  <si>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</si>
  <si>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</si>
  <si>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</si>
  <si>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</si>
  <si>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</si>
  <si>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</si>
  <si>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</si>
  <si>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Ä¿í</t>
  </si>
  <si>
    <t>ÎÐÎÍ ÍÓÒÃÈÉÍ ÒªÑÂÈÉÍ ÇÀÐËÀÃÛÍ Ã¯ÉÖÝÒÃÝË</t>
  </si>
  <si>
    <t>2015 îíû ìºí ¿åä</t>
  </si>
  <si>
    <t xml:space="preserve">      2016 îíû </t>
  </si>
  <si>
    <t>16/15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</si>
  <si>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</si>
  <si>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</si>
  <si>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</si>
  <si>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</si>
  <si>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</si>
  <si>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</si>
  <si>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</si>
  <si>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</si>
  <si>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</si>
  <si>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</si>
  <si>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</si>
  <si>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</si>
  <si>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</si>
  <si>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</si>
  <si>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Хөрөнгийн зардал</t>
  </si>
  <si>
    <t xml:space="preserve">          Áàíêíû êàññûí îðëîãî, çàðëàãà, çýýë õàäãàëàìæèéí</t>
  </si>
  <si>
    <t xml:space="preserve">  ìýäýý</t>
  </si>
  <si>
    <t>ä/ä</t>
  </si>
  <si>
    <t>Ìîíãîë áàíê</t>
  </si>
  <si>
    <t xml:space="preserve">ÕÀÀÍ áàíê </t>
  </si>
  <si>
    <t>ÕÀÑ áàíê</t>
  </si>
  <si>
    <t>Төрийн банк</t>
  </si>
  <si>
    <t>Ä¯Í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</si>
  <si>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</si>
  <si>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</si>
  <si>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</si>
  <si>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</si>
  <si>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</si>
  <si>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</si>
  <si>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</si>
  <si>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</si>
  <si>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</si>
  <si>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</si>
  <si>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</si>
  <si>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</si>
  <si>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</si>
  <si>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</si>
  <si>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</si>
  <si>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</si>
  <si>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</si>
  <si>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</si>
  <si>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</si>
  <si>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</si>
  <si>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</si>
  <si>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</si>
  <si>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</si>
  <si>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</si>
  <si>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</si>
  <si>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</si>
  <si>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</si>
  <si>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</si>
  <si>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</si>
  <si>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</si>
  <si>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</si>
  <si>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</si>
  <si>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</si>
  <si>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</si>
  <si>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</si>
  <si>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</si>
  <si>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</si>
  <si>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</si>
  <si>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</si>
  <si>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</si>
  <si>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</si>
  <si>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</si>
  <si>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</si>
  <si>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</si>
  <si>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</si>
  <si>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</si>
  <si>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</si>
  <si>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</si>
  <si>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</si>
  <si>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</si>
  <si>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</si>
  <si>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</si>
  <si>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r>
      <rPr>
        <u/>
        <sz val="10"/>
        <color indexed="8"/>
        <rFont val="Arial Mon"/>
        <family val="2"/>
      </rPr>
      <t>2016 он</t>
    </r>
    <r>
      <rPr>
        <sz val="10"/>
        <color indexed="8"/>
        <rFont val="Arial Mon"/>
        <family val="2"/>
      </rPr>
      <t xml:space="preserve">         2015 он</t>
    </r>
  </si>
  <si>
    <r>
      <rPr>
        <u/>
        <sz val="10"/>
        <color indexed="8"/>
        <rFont val="Arial Mon"/>
        <family val="2"/>
      </rPr>
      <t>2016 он</t>
    </r>
    <r>
      <rPr>
        <sz val="10"/>
        <color indexed="8"/>
        <rFont val="Arial Mon"/>
        <family val="2"/>
      </rPr>
      <t xml:space="preserve">        2014 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</si>
  <si>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</si>
  <si>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</si>
  <si>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</si>
  <si>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</si>
  <si>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</si>
  <si>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</si>
  <si>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</si>
  <si>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</si>
  <si>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</si>
  <si>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</si>
  <si>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</si>
  <si>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</si>
  <si>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</si>
  <si>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</si>
  <si>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</si>
  <si>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</si>
  <si>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</si>
  <si>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</si>
  <si>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</si>
  <si>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</si>
  <si>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</si>
  <si>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</si>
  <si>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</si>
  <si>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</si>
  <si>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</si>
  <si>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>2016/2015 õóâü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</si>
  <si>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</si>
  <si>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</si>
  <si>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</si>
  <si>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</si>
  <si>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>-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</si>
  <si>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</si>
  <si>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</si>
  <si>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</si>
  <si>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</si>
  <si>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</si>
  <si>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</si>
  <si>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</si>
  <si>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</si>
  <si>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</si>
  <si>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</si>
  <si>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</si>
  <si>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2016 îíä 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</si>
  <si>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</si>
  <si>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</si>
  <si>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</si>
  <si>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</si>
  <si>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</si>
  <si>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</si>
  <si>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</si>
  <si>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</si>
  <si>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</si>
  <si>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</si>
  <si>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</si>
  <si>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</si>
  <si>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</si>
  <si>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</si>
  <si>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</si>
  <si>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</si>
  <si>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</si>
  <si>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</si>
  <si>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</si>
  <si>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</si>
  <si>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</si>
  <si>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</si>
  <si>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</si>
  <si>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</si>
  <si>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</si>
  <si>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</si>
  <si>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</si>
  <si>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</si>
  <si>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t xml:space="preserve"> ÀÉÌÃÈÉÍ ÕÝÐÝÃËÝÝÍÈÉ ¯ÍÈÉÍ ÈÍÄÅÊÑ</t>
  </si>
  <si>
    <t>Áàðààíû á¿ëãýýð</t>
  </si>
  <si>
    <t>2015-12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</si>
  <si>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</si>
  <si>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</si>
  <si>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</si>
  <si>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</si>
  <si>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</si>
  <si>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</si>
  <si>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</si>
  <si>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</si>
  <si>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</si>
  <si>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</si>
  <si>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</si>
  <si>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</si>
  <si>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</si>
  <si>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</si>
  <si>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</si>
  <si>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</si>
  <si>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</si>
  <si>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</si>
  <si>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</si>
  <si>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</si>
  <si>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</si>
  <si>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</si>
  <si>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</si>
  <si>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</si>
  <si>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</si>
  <si>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</si>
  <si>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</si>
  <si>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</si>
  <si>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</si>
  <si>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</si>
  <si>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</si>
  <si>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</si>
  <si>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</si>
  <si>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</si>
  <si>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</si>
  <si>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</si>
  <si>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</si>
  <si>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</si>
  <si>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</si>
  <si>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</si>
  <si>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</si>
  <si>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</si>
  <si>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</si>
  <si>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</si>
  <si>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</si>
  <si>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</si>
  <si>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</si>
  <si>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</si>
  <si>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</si>
  <si>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</si>
  <si>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</si>
  <si>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</si>
  <si>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</si>
  <si>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</si>
  <si>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>ÍÈÉÃÌÈÉÍ ÄÀÀÒÃÀËÛÍ ÑÀÍÃÈÉÍ ÎÐËÎÃÎ, ÇÀÐËÀÃÀ /ñàÿ.òºã/</t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</si>
  <si>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</si>
  <si>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</si>
  <si>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</si>
  <si>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</si>
  <si>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</si>
  <si>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</si>
  <si>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</si>
  <si>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</si>
  <si>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</si>
  <si>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</si>
  <si>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</si>
  <si>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</si>
  <si>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</si>
  <si>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</si>
  <si>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</si>
  <si>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</si>
  <si>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</si>
  <si>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</si>
  <si>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</si>
  <si>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</si>
  <si>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</si>
  <si>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</si>
  <si>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</si>
  <si>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</si>
  <si>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</si>
  <si>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</si>
  <si>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</si>
  <si>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</si>
  <si>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</si>
  <si>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</si>
  <si>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</si>
  <si>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</si>
  <si>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</si>
  <si>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</si>
  <si>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Á¿ãä</t>
  </si>
  <si>
    <t>Үзүүлэлт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</si>
  <si>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</si>
  <si>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</si>
  <si>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</si>
  <si>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</si>
  <si>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</si>
  <si>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</si>
  <si>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</si>
  <si>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</si>
  <si>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</si>
  <si>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</si>
  <si>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</si>
  <si>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</si>
  <si>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</si>
  <si>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</si>
  <si>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</si>
  <si>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</si>
  <si>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</si>
  <si>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</si>
  <si>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</si>
  <si>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</si>
  <si>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</si>
  <si>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</si>
  <si>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</si>
  <si>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</si>
  <si>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</si>
  <si>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</si>
  <si>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</si>
  <si>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</si>
  <si>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</si>
  <si>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</si>
  <si>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</si>
  <si>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</si>
  <si>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</si>
  <si>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</si>
  <si>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</si>
  <si>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</si>
  <si>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</si>
  <si>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</si>
  <si>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</si>
  <si>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</si>
  <si>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</si>
  <si>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</si>
  <si>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</si>
  <si>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</si>
  <si>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</si>
  <si>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</si>
  <si>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</si>
  <si>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</si>
  <si>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>Үүнээс:  хорогдсон хээлтэгч  мал</t>
  </si>
  <si>
    <t>Бүгд</t>
  </si>
  <si>
    <t>Адуу</t>
  </si>
  <si>
    <t>Үхэр</t>
  </si>
  <si>
    <t>Тэмээ</t>
  </si>
  <si>
    <t>Хонь</t>
  </si>
  <si>
    <t>Ямаа</t>
  </si>
  <si>
    <t xml:space="preserve">Сайнцагаан </t>
  </si>
  <si>
    <t xml:space="preserve">Адаацаг </t>
  </si>
  <si>
    <t>Баянжаргалан</t>
  </si>
  <si>
    <t xml:space="preserve">Говь-Угтаал </t>
  </si>
  <si>
    <t>Гурвансайхан</t>
  </si>
  <si>
    <t xml:space="preserve">Дэлгэрхангай </t>
  </si>
  <si>
    <t xml:space="preserve">Дэлгэрцогт </t>
  </si>
  <si>
    <t xml:space="preserve">Дэрэн </t>
  </si>
  <si>
    <t xml:space="preserve">Луус </t>
  </si>
  <si>
    <t xml:space="preserve">Өлзийт </t>
  </si>
  <si>
    <t>Өндөршил</t>
  </si>
  <si>
    <t xml:space="preserve">Сайхан-Овоо </t>
  </si>
  <si>
    <t xml:space="preserve">Хулд </t>
  </si>
  <si>
    <t>Цагаандэлгэр</t>
  </si>
  <si>
    <t xml:space="preserve">Эрдэнэдалай </t>
  </si>
  <si>
    <t xml:space="preserve">ÕÀÀ-í  á¿òýýãäýõ¿¿íèé ¿íèéí ìýäýý </t>
  </si>
  <si>
    <t>Õýìæèõ íýãæ</t>
  </si>
  <si>
    <t>2016 он</t>
  </si>
  <si>
    <t>I</t>
  </si>
  <si>
    <t>II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</si>
  <si>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</si>
  <si>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</si>
  <si>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</si>
  <si>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</si>
  <si>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</si>
  <si>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</si>
  <si>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</si>
  <si>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</si>
  <si>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</si>
  <si>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</si>
  <si>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</si>
  <si>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</si>
  <si>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</si>
  <si>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</si>
  <si>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</si>
  <si>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</si>
  <si>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</si>
  <si>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</si>
  <si>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</si>
  <si>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</si>
  <si>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</si>
  <si>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</si>
  <si>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</si>
  <si>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ÍÈÉÃÌÈÉÍ ÄÀÀÒÃÀËÛÍ ØÈÌÒÃÝËÈÉÍ ÎÐËÎÃÎ, ÒÝÒÃÝÂÝÐÈÉÍ ÑÀÍÕ¯¯ÆÈËÒ</t>
  </si>
  <si>
    <t xml:space="preserve">Í.Ä.Øèìòãýëèéí îðëîãî </t>
  </si>
  <si>
    <t>Òýòãýâýðèéí ñàíõ¿¿æèëò</t>
  </si>
  <si>
    <t>îëãîõ</t>
  </si>
  <si>
    <t>îëãîñîí</t>
  </si>
  <si>
    <t>ÍÈÉÃÌÈÉÍ ÄÀÀÒÃÀËÄ ÇÀÀÂÀË ÄÀÀÒÃÓÓËÀÃ×ÈÉÍ ÒÎÎ, ÎËÃÎÑÎÍ ÒÝÒÃÝÂÝÐÈÉÍ ÕÝÌÆÝÝ</t>
  </si>
  <si>
    <t>Үзүүлэлтүүд</t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</si>
  <si>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</si>
  <si>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</si>
  <si>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</si>
  <si>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</si>
  <si>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</si>
  <si>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</si>
  <si>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</si>
  <si>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</si>
  <si>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</si>
  <si>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</si>
  <si>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Заг хүйтэн</t>
  </si>
  <si>
    <t>Тэмбүү</t>
  </si>
  <si>
    <t>ХДХВ/ДОХ</t>
  </si>
  <si>
    <t>2015 оны мөн үед</t>
  </si>
  <si>
    <t>Оны эхний хээлтэгч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</si>
  <si>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</si>
  <si>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</si>
  <si>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</si>
  <si>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</si>
  <si>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</si>
  <si>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</si>
  <si>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</si>
  <si>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</si>
  <si>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</si>
  <si>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</si>
  <si>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</si>
  <si>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</si>
  <si>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Адаацаг</t>
  </si>
  <si>
    <t>Говь-Угтаал</t>
  </si>
  <si>
    <t>Дэлгэрхангай</t>
  </si>
  <si>
    <t>Дэрэн</t>
  </si>
  <si>
    <t xml:space="preserve">Өндөршил </t>
  </si>
  <si>
    <t xml:space="preserve">Цагаандэлгэр </t>
  </si>
  <si>
    <t>ДҮН</t>
  </si>
  <si>
    <t>Том малын зүй бус хорогдол, сумаар</t>
  </si>
  <si>
    <t>2015 онд хорогдсон том мал</t>
  </si>
  <si>
    <t xml:space="preserve">¯ç¿¿ëýëò </t>
  </si>
  <si>
    <t>õýìæèõ íýãæ</t>
  </si>
  <si>
    <t xml:space="preserve">2015 îí   </t>
  </si>
  <si>
    <t xml:space="preserve">2016 îí   </t>
  </si>
  <si>
    <t>À÷àà ýðãýëò</t>
  </si>
  <si>
    <t>ìÿí.òí.êì</t>
  </si>
  <si>
    <t>Òýýñýí à÷àà</t>
  </si>
  <si>
    <t>ìÿí.òí</t>
  </si>
  <si>
    <t>Çîð÷èã÷ ýðãýëò</t>
  </si>
  <si>
    <t>ìÿí.õ¿í.êì</t>
  </si>
  <si>
    <t>Çîð÷èã÷èä</t>
  </si>
  <si>
    <t>ìÿí.õ¿í</t>
  </si>
  <si>
    <t>Õýìæèõ  íýãæ</t>
  </si>
  <si>
    <t>2015 îí</t>
  </si>
  <si>
    <t>2016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</si>
  <si>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</si>
  <si>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</si>
  <si>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</si>
  <si>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</si>
  <si>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</si>
  <si>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>Үйл ажиллагааны орлого</t>
  </si>
  <si>
    <t>Өлзийт</t>
  </si>
  <si>
    <t xml:space="preserve">                Òºë áîéæèëòûí   ìýäýý</t>
  </si>
  <si>
    <t xml:space="preserve">2015 оны   XII </t>
  </si>
  <si>
    <t>III</t>
  </si>
  <si>
    <t>IY</t>
  </si>
  <si>
    <t>Y</t>
  </si>
  <si>
    <t>YI</t>
  </si>
  <si>
    <t>753..6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</si>
  <si>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</si>
  <si>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</si>
  <si>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</si>
  <si>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</si>
  <si>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</si>
  <si>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</si>
  <si>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</si>
  <si>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</si>
  <si>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</si>
  <si>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</si>
  <si>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</si>
  <si>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</si>
  <si>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</si>
  <si>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</si>
  <si>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</si>
  <si>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</si>
  <si>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</si>
  <si>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</si>
  <si>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</si>
  <si>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</si>
  <si>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</si>
  <si>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</si>
  <si>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</si>
  <si>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</si>
  <si>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</si>
  <si>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</si>
  <si>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</si>
  <si>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</si>
  <si>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</si>
  <si>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</si>
  <si>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</si>
  <si>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</si>
  <si>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</si>
  <si>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</si>
  <si>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>Эрүүл мэндийн газрын мэдээгээр</t>
  </si>
  <si>
    <t>Код</t>
  </si>
  <si>
    <t>Барилгын төрөл</t>
  </si>
  <si>
    <t>Орон сууцны барилга</t>
  </si>
  <si>
    <t>Худалдаа, үйлчилгээний</t>
  </si>
  <si>
    <t>Эмнэлэг</t>
  </si>
  <si>
    <t>Цэцэрлэг</t>
  </si>
  <si>
    <t>Сургууль</t>
  </si>
  <si>
    <t>Соёлын</t>
  </si>
  <si>
    <t>Спорт, биеийн тамир</t>
  </si>
  <si>
    <t>Конторын</t>
  </si>
  <si>
    <t>Орон сууцны бус бусад барилга</t>
  </si>
  <si>
    <t>Эрчим хүчний</t>
  </si>
  <si>
    <t>Далан, суваг, шугам</t>
  </si>
  <si>
    <t>Бусад (бусад зам, талбайн ажил)</t>
  </si>
  <si>
    <t>Орон сууцны бус барилгын их засвар</t>
  </si>
  <si>
    <t>Бэлтгэсэн гар тэжээл (тонн)</t>
  </si>
  <si>
    <t>Төмс</t>
  </si>
  <si>
    <t>Хүнсний ногоо</t>
  </si>
  <si>
    <t xml:space="preserve">   2016.10.10</t>
  </si>
  <si>
    <t xml:space="preserve">   1.2 Хөрөнгө борлуулсаны                                </t>
  </si>
  <si>
    <t xml:space="preserve">   1.3 Îðëîãûã íü òîäîðõîéëîõ áîëîìæã¿é      èðãýíèé  </t>
  </si>
  <si>
    <t xml:space="preserve">  4.5 Хог хаягдлын үйлчилгээний</t>
  </si>
  <si>
    <t xml:space="preserve">  4.6 Óñíû òºëáºð</t>
  </si>
  <si>
    <t xml:space="preserve">  4.7.Áóñàä</t>
  </si>
  <si>
    <t>ТАЙЛБАР: Аймгийн татварын хэлтэс мэдээгээ хугацаандаа ирүүлээгүйгээс,  орон нутгийн төсвийн орлогын мэдээг төрийн сангийн мэдээгээр авсан ба  Улсын төсөвт төвлөрүүлж байгаа орлогын төлөвлөгөө, гүйцэтгэлийг 8 сарын мэдээгээр танилцуулганд оруулав.</t>
  </si>
  <si>
    <t>2016.10.09                                                                                                                                  /ìÿí.òºã/</t>
  </si>
  <si>
    <t xml:space="preserve"> 2016-10-06                                                                                                                                   </t>
  </si>
  <si>
    <t>сая.төг</t>
  </si>
  <si>
    <t>Капитал банк</t>
  </si>
  <si>
    <t xml:space="preserve"> 16/158 õóâü</t>
  </si>
  <si>
    <t>2016.10.05</t>
  </si>
  <si>
    <t>Шинээр хяналтанд авсан жирэмсэн эмэгтэйчүүдийн БЗДХ-ын шинжилгээнд хамрагдсан байдал /2016 оны 9 сард/</t>
  </si>
  <si>
    <t>2014 оны IX сар</t>
  </si>
  <si>
    <t>2015 оны IX сар</t>
  </si>
  <si>
    <t>2016 оны IX сар</t>
  </si>
  <si>
    <t xml:space="preserve">Аймгийн барилга угсралт, их засварын ажлын 3 р улирлын мэдээ </t>
  </si>
  <si>
    <t>мян.төг</t>
  </si>
  <si>
    <t>2015 оны</t>
  </si>
  <si>
    <t>2016 оны</t>
  </si>
  <si>
    <t>2016/ 2015 хувь</t>
  </si>
  <si>
    <t>9 сар</t>
  </si>
  <si>
    <t>Үйлдвэрийн</t>
  </si>
  <si>
    <t>Сүм хийд</t>
  </si>
  <si>
    <t>Хатуу хучилттай авто зам</t>
  </si>
  <si>
    <t>Барилга угсралтын ажлын дүн</t>
  </si>
  <si>
    <t>НИЙТ ДҮН</t>
  </si>
  <si>
    <t>2016  оны 3-р улирлын Àâòî òýýâðèéí ìýäýý</t>
  </si>
  <si>
    <t>2016.10.07</t>
  </si>
  <si>
    <t>2016  оны 3-р улирлын Õîëáîî  ¿éë÷èëãýýíèé ìýäýý</t>
  </si>
  <si>
    <t>2016-09</t>
  </si>
  <si>
    <t>2015-09</t>
  </si>
  <si>
    <t>2016-08</t>
  </si>
  <si>
    <t xml:space="preserve">   2016.10.05</t>
  </si>
  <si>
    <t>2015 оны                   IX сар</t>
  </si>
  <si>
    <r>
      <rPr>
        <u/>
        <sz val="10"/>
        <color theme="1"/>
        <rFont val="Arial Mon"/>
        <family val="2"/>
      </rPr>
      <t xml:space="preserve">2016  IX </t>
    </r>
    <r>
      <rPr>
        <sz val="10"/>
        <color theme="1"/>
        <rFont val="Arial Mon"/>
        <family val="2"/>
      </rPr>
      <t xml:space="preserve">    2015  IX  хувь</t>
    </r>
  </si>
  <si>
    <t>2014 оны       IX сар</t>
  </si>
  <si>
    <t>2015 оны       IX сар</t>
  </si>
  <si>
    <t>2016 оны       IX сар</t>
  </si>
  <si>
    <r>
      <rPr>
        <u/>
        <sz val="10"/>
        <color theme="1"/>
        <rFont val="Arial Mon"/>
        <family val="2"/>
      </rPr>
      <t>2016  IX</t>
    </r>
    <r>
      <rPr>
        <sz val="10"/>
        <color theme="1"/>
        <rFont val="Arial Mon"/>
        <family val="2"/>
      </rPr>
      <t xml:space="preserve">     2015  IX  хувь</t>
    </r>
  </si>
  <si>
    <t xml:space="preserve">  2016-10-06</t>
  </si>
  <si>
    <t>2016 оны эхний 9 сарын байдлаар</t>
  </si>
  <si>
    <t xml:space="preserve">          2016-10-06</t>
  </si>
  <si>
    <t xml:space="preserve">      2016 оны эхний 9 сард хорогдсон том мал</t>
  </si>
  <si>
    <t>Тариалсан талбай, хураасан ургацын мэдээ, жил бүрийн эхний 9 сарын байдлаар</t>
  </si>
  <si>
    <t>Ñóìäûí íýð</t>
  </si>
  <si>
    <t>2016 онд өөрийн хүчээр бэлтгэсэн өвс   (тонн)</t>
  </si>
  <si>
    <t xml:space="preserve">нийт тариалсан талбай (га) </t>
  </si>
  <si>
    <t>нийт хураасан ургац (тонн)</t>
  </si>
  <si>
    <t xml:space="preserve">Баянжаргалан </t>
  </si>
  <si>
    <t xml:space="preserve">Сайнцагаан  </t>
  </si>
  <si>
    <t>Сайхан-Овоо</t>
  </si>
  <si>
    <t>YII</t>
  </si>
  <si>
    <t>VIII</t>
  </si>
  <si>
    <t>IX</t>
  </si>
  <si>
    <t xml:space="preserve">  ÃÎË ÍÝÐ ÒªÐËÈÉÍ  Á¯ÒÝÝÃÄÝÕ¯¯ÍÈÉ  9-ð ÑÀÐÛÍ ¯ÍÈÉÍ ÌÝÄÝÝ</t>
  </si>
  <si>
    <t>2016.10.10</t>
  </si>
  <si>
    <t xml:space="preserve"> 3 дах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</si>
</sst>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0.0"/>
    <numFmt numFmtId="165" formatCode="#,##0;[Red]\-#,##0"/>
    <numFmt numFmtId="166" formatCode="0.0000_)"/>
    <numFmt numFmtId="167" formatCode="0.0_)"/>
    <numFmt numFmtId="168" formatCode="0.0000"/>
    <numFmt numFmtId="169" formatCode="#\ ###.0"/>
    <numFmt numFmtId="170" formatCode="_(* #,##0_);_(* \(#,##0\);_(* &quot;-&quot;??_);_(@_)"/>
    <numFmt numFmtId="171" formatCode="_(* #,##0.0_);_(* \(#,##0.0\);_(* &quot;-&quot;??_);_(@_)"/>
    <numFmt numFmtId="172" formatCode="#,##0.0;[Red]\-#,##0.0"/>
    <numFmt numFmtId="173" formatCode="#########.0"/>
    <numFmt numFmtId="174" formatCode="[$-10409]0.000;\(0.000\)"/>
    <numFmt numFmtId="175" formatCode="0.0_);\(0.0\)"/>
    <numFmt numFmtId="176" formatCode="[$-10409]0.0%"/>
    <numFmt numFmtId="177" formatCode="##########0.0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 Mon"/>
      <family val="2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0"/>
      <color rgb="FF000000"/>
      <name val="Arial Mon"/>
      <family val="2"/>
    </font>
    <font>
      <sz val="10"/>
      <color indexed="8"/>
      <name val="Arial"/>
      <family val="2"/>
    </font>
    <font>
      <sz val="10"/>
      <color indexed="8"/>
      <name val="Arial Mon"/>
      <family val="2"/>
    </font>
    <font>
      <sz val="10"/>
      <color theme="1"/>
      <name val="Arial Mon"/>
      <family val="2"/>
    </font>
    <font>
      <sz val="11"/>
      <color theme="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11"/>
      <color theme="1"/>
      <name val="Arial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sz val="10"/>
      <name val="Arial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9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u/>
      <sz val="10"/>
      <color theme="1"/>
      <name val="Arial Mon"/>
      <family val="2"/>
    </font>
    <font>
      <sz val="10"/>
      <name val="Dutch Mon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Mon"/>
      <family val="2"/>
    </font>
    <font>
      <sz val="8"/>
      <color indexed="63"/>
      <name val="Arial Mon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i/>
      <vertAlign val="superscript"/>
      <sz val="10"/>
      <name val="Arial Mon"/>
      <family val="2"/>
    </font>
    <font>
      <sz val="9"/>
      <name val="Arial"/>
      <family val="2"/>
    </font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1"/>
      <name val="Arial Mon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</font>
    <font>
      <b/>
      <sz val="10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theme="1"/>
      <name val="Arial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A6E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3D3D3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166" fontId="25" fillId="0" borderId="0"/>
    <xf numFmtId="166" fontId="25" fillId="0" borderId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172" fontId="34" fillId="0" borderId="0"/>
  </cellStyleXfs>
  <cellXfs count="65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0" fontId="0" fillId="0" borderId="0" xfId="0" applyBorder="1"/>
    <xf numFmtId="0" fontId="4" fillId="2" borderId="0" xfId="0" applyFont="1" applyFill="1" applyAlignment="1">
      <alignment horizontal="center" vertical="center" textRotation="90" wrapText="1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NumberFormat="1" applyFont="1"/>
    <xf numFmtId="0" fontId="18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5" fontId="17" fillId="0" borderId="6" xfId="0" applyNumberFormat="1" applyFont="1" applyBorder="1"/>
    <xf numFmtId="164" fontId="17" fillId="0" borderId="6" xfId="0" applyNumberFormat="1" applyFont="1" applyBorder="1"/>
    <xf numFmtId="164" fontId="17" fillId="0" borderId="3" xfId="0" applyNumberFormat="1" applyFont="1" applyBorder="1"/>
    <xf numFmtId="164" fontId="17" fillId="0" borderId="4" xfId="0" applyNumberFormat="1" applyFont="1" applyBorder="1"/>
    <xf numFmtId="0" fontId="17" fillId="0" borderId="10" xfId="0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vertical="center"/>
    </xf>
    <xf numFmtId="164" fontId="18" fillId="0" borderId="0" xfId="0" applyNumberFormat="1" applyFont="1"/>
    <xf numFmtId="0" fontId="17" fillId="0" borderId="12" xfId="0" applyFont="1" applyBorder="1" applyAlignment="1">
      <alignment horizontal="left" vertical="center" wrapText="1"/>
    </xf>
    <xf numFmtId="165" fontId="17" fillId="0" borderId="0" xfId="0" applyNumberFormat="1" applyFont="1" applyBorder="1"/>
    <xf numFmtId="0" fontId="17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164" fontId="17" fillId="0" borderId="7" xfId="0" applyNumberFormat="1" applyFont="1" applyBorder="1" applyAlignment="1">
      <alignment vertical="center"/>
    </xf>
    <xf numFmtId="0" fontId="2" fillId="0" borderId="0" xfId="0" applyNumberFormat="1" applyFont="1" applyFill="1"/>
    <xf numFmtId="0" fontId="18" fillId="0" borderId="0" xfId="0" applyNumberFormat="1" applyFont="1" applyFill="1"/>
    <xf numFmtId="14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" fillId="0" borderId="0" xfId="4"/>
    <xf numFmtId="164" fontId="0" fillId="2" borderId="0" xfId="0" applyNumberFormat="1" applyFill="1" applyBorder="1"/>
    <xf numFmtId="0" fontId="0" fillId="2" borderId="0" xfId="0" applyFill="1" applyBorder="1"/>
    <xf numFmtId="0" fontId="23" fillId="0" borderId="0" xfId="0" applyFont="1"/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8" fillId="0" borderId="0" xfId="0" applyFont="1" applyBorder="1"/>
    <xf numFmtId="0" fontId="22" fillId="0" borderId="0" xfId="0" applyFont="1" applyBorder="1" applyAlignment="1">
      <alignment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/>
    <xf numFmtId="164" fontId="4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167" fontId="28" fillId="0" borderId="0" xfId="0" applyNumberFormat="1" applyFont="1" applyFill="1" applyBorder="1"/>
    <xf numFmtId="168" fontId="3" fillId="0" borderId="0" xfId="0" applyNumberFormat="1" applyFont="1" applyFill="1" applyBorder="1"/>
    <xf numFmtId="169" fontId="29" fillId="0" borderId="0" xfId="7" applyNumberFormat="1" applyFont="1" applyFill="1" applyBorder="1" applyAlignment="1">
      <alignment horizontal="righ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center"/>
    </xf>
    <xf numFmtId="169" fontId="9" fillId="0" borderId="0" xfId="0" applyNumberFormat="1" applyFont="1" applyFill="1" applyBorder="1" applyAlignment="1">
      <alignment horizontal="right"/>
    </xf>
    <xf numFmtId="169" fontId="9" fillId="0" borderId="0" xfId="7" applyNumberFormat="1" applyFont="1" applyFill="1" applyBorder="1" applyAlignment="1">
      <alignment horizontal="right"/>
    </xf>
    <xf numFmtId="169" fontId="30" fillId="0" borderId="0" xfId="0" applyNumberFormat="1" applyFont="1" applyFill="1" applyBorder="1" applyAlignment="1">
      <alignment horizontal="right"/>
    </xf>
    <xf numFmtId="169" fontId="30" fillId="0" borderId="0" xfId="7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69" fontId="31" fillId="0" borderId="0" xfId="7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2" fillId="0" borderId="0" xfId="0" applyFont="1" applyFill="1" applyBorder="1"/>
    <xf numFmtId="0" fontId="12" fillId="0" borderId="0" xfId="0" applyFont="1" applyFill="1" applyBorder="1"/>
    <xf numFmtId="169" fontId="31" fillId="0" borderId="0" xfId="7" applyNumberFormat="1" applyFont="1" applyFill="1" applyBorder="1" applyAlignment="1">
      <alignment horizontal="right" vertical="top"/>
    </xf>
    <xf numFmtId="0" fontId="2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32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/>
    <xf numFmtId="168" fontId="3" fillId="0" borderId="7" xfId="0" applyNumberFormat="1" applyFont="1" applyFill="1" applyBorder="1"/>
    <xf numFmtId="169" fontId="30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169" fontId="30" fillId="0" borderId="0" xfId="0" applyNumberFormat="1" applyFont="1" applyFill="1" applyBorder="1" applyAlignment="1">
      <alignment horizontal="right" vertical="top"/>
    </xf>
    <xf numFmtId="0" fontId="3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9" fontId="30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26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2" fillId="0" borderId="7" xfId="0" applyFont="1" applyFill="1" applyBorder="1" applyAlignment="1">
      <alignment horizontal="left" wrapText="1"/>
    </xf>
    <xf numFmtId="0" fontId="0" fillId="0" borderId="0" xfId="0" applyFill="1"/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4" fillId="4" borderId="0" xfId="0" applyFont="1" applyFill="1"/>
    <xf numFmtId="0" fontId="34" fillId="4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164" fontId="34" fillId="2" borderId="0" xfId="0" applyNumberFormat="1" applyFont="1" applyFill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34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5" fillId="0" borderId="6" xfId="0" applyFont="1" applyBorder="1"/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5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70" fontId="3" fillId="0" borderId="8" xfId="2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 wrapText="1"/>
    </xf>
    <xf numFmtId="1" fontId="35" fillId="0" borderId="8" xfId="0" applyNumberFormat="1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6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 applyBorder="1"/>
    <xf numFmtId="164" fontId="17" fillId="0" borderId="0" xfId="0" applyNumberFormat="1" applyFont="1"/>
    <xf numFmtId="0" fontId="17" fillId="0" borderId="0" xfId="0" applyFont="1" applyFill="1" applyBorder="1" applyAlignment="1"/>
    <xf numFmtId="164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vertical="center" wrapText="1"/>
    </xf>
    <xf numFmtId="164" fontId="17" fillId="0" borderId="0" xfId="0" applyNumberFormat="1" applyFont="1" applyFill="1" applyBorder="1" applyAlignment="1">
      <alignment horizontal="right" vertical="center"/>
    </xf>
    <xf numFmtId="164" fontId="17" fillId="0" borderId="0" xfId="0" applyNumberFormat="1" applyFont="1" applyBorder="1"/>
    <xf numFmtId="0" fontId="17" fillId="0" borderId="7" xfId="0" applyFont="1" applyFill="1" applyBorder="1"/>
    <xf numFmtId="164" fontId="17" fillId="0" borderId="7" xfId="0" applyNumberFormat="1" applyFont="1" applyFill="1" applyBorder="1"/>
    <xf numFmtId="164" fontId="17" fillId="0" borderId="7" xfId="0" applyNumberFormat="1" applyFont="1" applyBorder="1"/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6" xfId="0" applyNumberFormat="1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horizontal="right" vertical="center"/>
    </xf>
    <xf numFmtId="1" fontId="4" fillId="0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right" vertical="center"/>
    </xf>
    <xf numFmtId="1" fontId="4" fillId="2" borderId="7" xfId="0" applyNumberFormat="1" applyFont="1" applyFill="1" applyBorder="1" applyAlignment="1">
      <alignment vertical="center"/>
    </xf>
    <xf numFmtId="0" fontId="17" fillId="0" borderId="7" xfId="0" applyNumberFormat="1" applyFont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right" vertical="center"/>
    </xf>
    <xf numFmtId="165" fontId="17" fillId="0" borderId="3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center" vertical="center"/>
    </xf>
    <xf numFmtId="0" fontId="39" fillId="0" borderId="0" xfId="0" applyFont="1"/>
    <xf numFmtId="14" fontId="17" fillId="0" borderId="0" xfId="0" applyNumberFormat="1" applyFont="1"/>
    <xf numFmtId="0" fontId="18" fillId="0" borderId="1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165" fontId="18" fillId="0" borderId="6" xfId="0" applyNumberFormat="1" applyFont="1" applyBorder="1"/>
    <xf numFmtId="0" fontId="2" fillId="0" borderId="0" xfId="0" applyFont="1" applyFill="1" applyBorder="1" applyAlignment="1">
      <alignment horizontal="left" vertical="center" wrapText="1"/>
    </xf>
    <xf numFmtId="165" fontId="18" fillId="0" borderId="0" xfId="0" applyNumberFormat="1" applyFont="1" applyBorder="1"/>
    <xf numFmtId="0" fontId="18" fillId="0" borderId="7" xfId="0" applyFont="1" applyBorder="1" applyAlignment="1">
      <alignment vertical="center"/>
    </xf>
    <xf numFmtId="165" fontId="18" fillId="0" borderId="7" xfId="0" applyNumberFormat="1" applyFont="1" applyBorder="1"/>
    <xf numFmtId="165" fontId="17" fillId="0" borderId="6" xfId="0" applyNumberFormat="1" applyFont="1" applyFill="1" applyBorder="1"/>
    <xf numFmtId="0" fontId="17" fillId="0" borderId="6" xfId="0" applyNumberFormat="1" applyFont="1" applyBorder="1"/>
    <xf numFmtId="0" fontId="17" fillId="0" borderId="0" xfId="0" applyNumberFormat="1" applyFont="1" applyBorder="1"/>
    <xf numFmtId="165" fontId="17" fillId="0" borderId="0" xfId="0" applyNumberFormat="1" applyFont="1" applyFill="1" applyBorder="1"/>
    <xf numFmtId="165" fontId="17" fillId="0" borderId="7" xfId="0" applyNumberFormat="1" applyFont="1" applyBorder="1"/>
    <xf numFmtId="165" fontId="17" fillId="0" borderId="7" xfId="0" applyNumberFormat="1" applyFont="1" applyFill="1" applyBorder="1"/>
    <xf numFmtId="0" fontId="18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>
      <alignment vertical="center"/>
    </xf>
    <xf numFmtId="164" fontId="8" fillId="0" borderId="6" xfId="0" applyNumberFormat="1" applyFont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 vertical="center"/>
    </xf>
    <xf numFmtId="0" fontId="36" fillId="0" borderId="0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right" vertical="center" wrapText="1"/>
    </xf>
    <xf numFmtId="0" fontId="14" fillId="0" borderId="18" xfId="0" applyNumberFormat="1" applyFont="1" applyFill="1" applyBorder="1" applyAlignment="1">
      <alignment vertical="center" wrapText="1" readingOrder="1"/>
    </xf>
    <xf numFmtId="0" fontId="14" fillId="0" borderId="19" xfId="0" applyNumberFormat="1" applyFont="1" applyFill="1" applyBorder="1" applyAlignment="1">
      <alignment horizontal="right" vertical="center" wrapText="1" readingOrder="1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49" fontId="18" fillId="0" borderId="8" xfId="0" applyNumberFormat="1" applyFont="1" applyBorder="1"/>
    <xf numFmtId="0" fontId="23" fillId="0" borderId="8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166" fontId="26" fillId="0" borderId="0" xfId="5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164" fontId="6" fillId="6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38" fontId="4" fillId="0" borderId="6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164" fontId="17" fillId="0" borderId="6" xfId="0" applyNumberFormat="1" applyFont="1" applyFill="1" applyBorder="1"/>
    <xf numFmtId="165" fontId="17" fillId="0" borderId="6" xfId="0" applyNumberFormat="1" applyFont="1" applyFill="1" applyBorder="1" applyAlignment="1">
      <alignment vertical="center"/>
    </xf>
    <xf numFmtId="164" fontId="17" fillId="0" borderId="6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0" fontId="47" fillId="0" borderId="1" xfId="0" applyNumberFormat="1" applyFont="1" applyFill="1" applyBorder="1" applyAlignment="1">
      <alignment horizontal="center" vertical="center" wrapText="1" readingOrder="1"/>
    </xf>
    <xf numFmtId="0" fontId="47" fillId="0" borderId="5" xfId="0" applyNumberFormat="1" applyFont="1" applyFill="1" applyBorder="1" applyAlignment="1">
      <alignment horizontal="center" vertical="center" wrapText="1" readingOrder="1"/>
    </xf>
    <xf numFmtId="0" fontId="48" fillId="0" borderId="8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175" fontId="42" fillId="0" borderId="8" xfId="0" applyNumberFormat="1" applyFont="1" applyFill="1" applyBorder="1" applyAlignment="1">
      <alignment vertical="center" wrapText="1" readingOrder="1"/>
    </xf>
    <xf numFmtId="175" fontId="42" fillId="0" borderId="8" xfId="0" applyNumberFormat="1" applyFont="1" applyFill="1" applyBorder="1" applyAlignment="1">
      <alignment horizontal="right" vertical="center" wrapText="1" readingOrder="1"/>
    </xf>
    <xf numFmtId="176" fontId="42" fillId="0" borderId="8" xfId="0" applyNumberFormat="1" applyFont="1" applyFill="1" applyBorder="1" applyAlignment="1">
      <alignment horizontal="right" vertical="center" wrapText="1" readingOrder="1"/>
    </xf>
    <xf numFmtId="164" fontId="42" fillId="0" borderId="8" xfId="0" applyNumberFormat="1" applyFont="1" applyFill="1" applyBorder="1" applyAlignment="1">
      <alignment vertical="center" wrapText="1" readingOrder="1"/>
    </xf>
    <xf numFmtId="164" fontId="42" fillId="0" borderId="8" xfId="0" applyNumberFormat="1" applyFont="1" applyFill="1" applyBorder="1" applyAlignment="1">
      <alignment horizontal="right" vertical="center" wrapText="1" readingOrder="1"/>
    </xf>
    <xf numFmtId="164" fontId="48" fillId="0" borderId="8" xfId="0" applyNumberFormat="1" applyFont="1" applyFill="1" applyBorder="1"/>
    <xf numFmtId="164" fontId="47" fillId="0" borderId="8" xfId="0" applyNumberFormat="1" applyFont="1" applyFill="1" applyBorder="1" applyAlignment="1">
      <alignment vertical="center" wrapText="1" readingOrder="1"/>
    </xf>
    <xf numFmtId="164" fontId="47" fillId="0" borderId="8" xfId="0" applyNumberFormat="1" applyFont="1" applyFill="1" applyBorder="1" applyAlignment="1">
      <alignment horizontal="right" vertical="center" wrapText="1" readingOrder="1"/>
    </xf>
    <xf numFmtId="0" fontId="37" fillId="0" borderId="0" xfId="3" applyFont="1"/>
    <xf numFmtId="0" fontId="17" fillId="0" borderId="8" xfId="3" applyFont="1" applyBorder="1" applyAlignment="1">
      <alignment horizontal="center" vertical="center" wrapText="1"/>
    </xf>
    <xf numFmtId="164" fontId="17" fillId="0" borderId="8" xfId="3" applyNumberFormat="1" applyFont="1" applyBorder="1" applyAlignment="1">
      <alignment horizontal="center" vertical="center" wrapText="1"/>
    </xf>
    <xf numFmtId="173" fontId="4" fillId="0" borderId="8" xfId="3" applyNumberFormat="1" applyFont="1" applyBorder="1" applyAlignment="1">
      <alignment horizontal="center" vertical="center"/>
    </xf>
    <xf numFmtId="49" fontId="4" fillId="7" borderId="0" xfId="0" applyNumberFormat="1" applyFont="1" applyFill="1" applyBorder="1"/>
    <xf numFmtId="49" fontId="4" fillId="7" borderId="9" xfId="0" applyNumberFormat="1" applyFont="1" applyFill="1" applyBorder="1"/>
    <xf numFmtId="169" fontId="29" fillId="0" borderId="0" xfId="0" applyNumberFormat="1" applyFont="1" applyFill="1" applyBorder="1" applyAlignment="1">
      <alignment horizontal="right"/>
    </xf>
    <xf numFmtId="169" fontId="31" fillId="0" borderId="0" xfId="0" applyNumberFormat="1" applyFont="1" applyFill="1" applyBorder="1" applyAlignment="1">
      <alignment horizontal="right"/>
    </xf>
    <xf numFmtId="169" fontId="31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64" fontId="0" fillId="0" borderId="0" xfId="0" applyNumberFormat="1" applyFill="1"/>
    <xf numFmtId="0" fontId="18" fillId="0" borderId="7" xfId="0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49" fillId="0" borderId="0" xfId="0" applyFont="1" applyFill="1" applyAlignment="1">
      <alignment horizontal="left"/>
    </xf>
    <xf numFmtId="0" fontId="46" fillId="0" borderId="0" xfId="0" applyNumberFormat="1" applyFont="1" applyFill="1" applyBorder="1" applyAlignment="1">
      <alignment vertical="center" wrapText="1" readingOrder="1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0" fillId="0" borderId="17" xfId="0" applyNumberFormat="1" applyFont="1" applyFill="1" applyBorder="1" applyAlignment="1">
      <alignment horizontal="right" vertical="center" wrapText="1" readingOrder="1"/>
    </xf>
    <xf numFmtId="0" fontId="51" fillId="0" borderId="19" xfId="0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50" fillId="0" borderId="19" xfId="0" applyNumberFormat="1" applyFont="1" applyFill="1" applyBorder="1" applyAlignment="1">
      <alignment horizontal="right" vertical="center" wrapText="1" readingOrder="1"/>
    </xf>
    <xf numFmtId="1" fontId="50" fillId="0" borderId="19" xfId="0" applyNumberFormat="1" applyFont="1" applyFill="1" applyBorder="1" applyAlignment="1">
      <alignment horizontal="right" vertical="center" wrapText="1" readingOrder="1"/>
    </xf>
    <xf numFmtId="0" fontId="52" fillId="0" borderId="7" xfId="0" applyNumberFormat="1" applyFont="1" applyFill="1" applyBorder="1" applyAlignment="1">
      <alignment horizontal="center" vertical="center" wrapText="1" readingOrder="1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right" vertical="center"/>
    </xf>
    <xf numFmtId="0" fontId="54" fillId="0" borderId="0" xfId="0" applyFont="1"/>
    <xf numFmtId="14" fontId="54" fillId="0" borderId="0" xfId="0" applyNumberFormat="1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center" vertical="center"/>
    </xf>
    <xf numFmtId="0" fontId="55" fillId="0" borderId="8" xfId="0" applyNumberFormat="1" applyFont="1" applyFill="1" applyBorder="1" applyAlignment="1">
      <alignment horizontal="center" vertical="center" wrapText="1" readingOrder="1"/>
    </xf>
    <xf numFmtId="0" fontId="55" fillId="0" borderId="17" xfId="0" applyNumberFormat="1" applyFont="1" applyFill="1" applyBorder="1" applyAlignment="1">
      <alignment vertical="center" wrapText="1" readingOrder="1"/>
    </xf>
    <xf numFmtId="0" fontId="55" fillId="0" borderId="19" xfId="0" applyNumberFormat="1" applyFont="1" applyFill="1" applyBorder="1" applyAlignment="1">
      <alignment horizontal="right" vertical="center" wrapText="1" readingOrder="1"/>
    </xf>
    <xf numFmtId="0" fontId="46" fillId="0" borderId="19" xfId="0" applyNumberFormat="1" applyFont="1" applyFill="1" applyBorder="1" applyAlignment="1">
      <alignment horizontal="right" vertical="center" wrapText="1" readingOrder="1"/>
    </xf>
    <xf numFmtId="0" fontId="46" fillId="0" borderId="19" xfId="0" applyNumberFormat="1" applyFont="1" applyFill="1" applyBorder="1" applyAlignment="1">
      <alignment horizontal="right" vertical="center" readingOrder="1"/>
    </xf>
    <xf numFmtId="0" fontId="42" fillId="0" borderId="19" xfId="0" applyNumberFormat="1" applyFont="1" applyFill="1" applyBorder="1" applyAlignment="1">
      <alignment horizontal="right" vertical="center" wrapText="1" readingOrder="1"/>
    </xf>
    <xf numFmtId="0" fontId="55" fillId="0" borderId="19" xfId="0" applyNumberFormat="1" applyFont="1" applyFill="1" applyBorder="1" applyAlignment="1">
      <alignment vertical="center" wrapText="1" readingOrder="1"/>
    </xf>
    <xf numFmtId="0" fontId="54" fillId="0" borderId="7" xfId="0" applyFont="1" applyFill="1" applyBorder="1" applyAlignment="1">
      <alignment horizontal="left" vertical="center"/>
    </xf>
    <xf numFmtId="0" fontId="54" fillId="0" borderId="7" xfId="0" applyFont="1" applyFill="1" applyBorder="1" applyAlignment="1">
      <alignment horizontal="center" vertical="center"/>
    </xf>
    <xf numFmtId="1" fontId="54" fillId="0" borderId="7" xfId="0" applyNumberFormat="1" applyFont="1" applyFill="1" applyBorder="1" applyAlignment="1">
      <alignment horizontal="center" vertical="center"/>
    </xf>
    <xf numFmtId="0" fontId="54" fillId="0" borderId="0" xfId="0" applyFont="1" applyBorder="1"/>
    <xf numFmtId="0" fontId="58" fillId="0" borderId="0" xfId="9" applyFont="1" applyFill="1" applyBorder="1" applyAlignment="1">
      <alignment horizontal="right" wrapText="1"/>
    </xf>
    <xf numFmtId="0" fontId="18" fillId="0" borderId="8" xfId="0" applyFont="1" applyBorder="1" applyAlignment="1">
      <alignment horizontal="center" vertical="center" textRotation="90" wrapText="1"/>
    </xf>
    <xf numFmtId="2" fontId="18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164" fontId="21" fillId="0" borderId="8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2" fontId="18" fillId="2" borderId="8" xfId="0" applyNumberFormat="1" applyFont="1" applyFill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168" fontId="0" fillId="0" borderId="0" xfId="0" applyNumberFormat="1"/>
    <xf numFmtId="0" fontId="0" fillId="0" borderId="0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5" fillId="0" borderId="8" xfId="0" applyFont="1" applyBorder="1" applyAlignment="1">
      <alignment horizontal="center" vertical="center"/>
    </xf>
    <xf numFmtId="171" fontId="45" fillId="0" borderId="8" xfId="2" applyNumberFormat="1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60" fillId="0" borderId="8" xfId="0" applyNumberFormat="1" applyFont="1" applyFill="1" applyBorder="1" applyAlignment="1">
      <alignment vertical="center"/>
    </xf>
    <xf numFmtId="171" fontId="60" fillId="0" borderId="8" xfId="2" applyNumberFormat="1" applyFont="1" applyFill="1" applyBorder="1" applyAlignment="1">
      <alignment vertical="center"/>
    </xf>
    <xf numFmtId="171" fontId="45" fillId="0" borderId="8" xfId="2" applyNumberFormat="1" applyFont="1" applyBorder="1" applyAlignment="1">
      <alignment horizontal="center" vertical="center"/>
    </xf>
    <xf numFmtId="171" fontId="59" fillId="0" borderId="8" xfId="2" applyNumberFormat="1" applyFont="1" applyBorder="1" applyAlignment="1">
      <alignment horizontal="center" vertical="center"/>
    </xf>
    <xf numFmtId="164" fontId="59" fillId="0" borderId="8" xfId="0" applyNumberFormat="1" applyFont="1" applyBorder="1" applyAlignment="1">
      <alignment horizontal="center" vertical="center"/>
    </xf>
    <xf numFmtId="164" fontId="45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0" fontId="43" fillId="0" borderId="8" xfId="0" applyNumberFormat="1" applyFont="1" applyFill="1" applyBorder="1" applyAlignment="1">
      <alignment vertical="center"/>
    </xf>
    <xf numFmtId="171" fontId="5" fillId="0" borderId="8" xfId="2" applyNumberFormat="1" applyFont="1" applyBorder="1" applyAlignment="1">
      <alignment horizontal="center" vertical="center"/>
    </xf>
    <xf numFmtId="164" fontId="43" fillId="0" borderId="8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174" fontId="42" fillId="0" borderId="19" xfId="0" applyNumberFormat="1" applyFont="1" applyFill="1" applyBorder="1" applyAlignment="1">
      <alignment horizontal="right" vertical="center" wrapText="1"/>
    </xf>
    <xf numFmtId="174" fontId="42" fillId="0" borderId="0" xfId="0" applyNumberFormat="1" applyFont="1" applyFill="1" applyBorder="1" applyAlignment="1">
      <alignment horizontal="right" vertical="center" wrapText="1"/>
    </xf>
    <xf numFmtId="164" fontId="35" fillId="0" borderId="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5" fillId="2" borderId="8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0" fillId="0" borderId="13" xfId="0" applyNumberFormat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textRotation="255" wrapText="1"/>
    </xf>
    <xf numFmtId="0" fontId="17" fillId="0" borderId="0" xfId="0" applyFont="1" applyBorder="1" applyAlignment="1">
      <alignment horizontal="center" vertical="center" textRotation="255" wrapText="1"/>
    </xf>
    <xf numFmtId="0" fontId="17" fillId="0" borderId="7" xfId="0" applyFont="1" applyBorder="1" applyAlignment="1">
      <alignment horizontal="center" vertical="center" textRotation="255" wrapText="1"/>
    </xf>
    <xf numFmtId="0" fontId="18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/>
    <xf numFmtId="0" fontId="5" fillId="0" borderId="1" xfId="0" applyFont="1" applyBorder="1" applyAlignment="1"/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7" fillId="0" borderId="20" xfId="0" applyNumberFormat="1" applyFont="1" applyFill="1" applyBorder="1" applyAlignment="1">
      <alignment horizontal="center" vertical="center" wrapText="1" readingOrder="1"/>
    </xf>
    <xf numFmtId="0" fontId="48" fillId="0" borderId="5" xfId="0" applyNumberFormat="1" applyFont="1" applyFill="1" applyBorder="1" applyAlignment="1">
      <alignment vertical="top" wrapText="1"/>
    </xf>
    <xf numFmtId="0" fontId="47" fillId="0" borderId="0" xfId="0" applyNumberFormat="1" applyFont="1" applyFill="1" applyBorder="1" applyAlignment="1">
      <alignment horizontal="center" vertical="center" readingOrder="1"/>
    </xf>
    <xf numFmtId="0" fontId="47" fillId="0" borderId="10" xfId="0" applyNumberFormat="1" applyFont="1" applyFill="1" applyBorder="1" applyAlignment="1">
      <alignment horizontal="center" vertical="center" wrapText="1" readingOrder="1"/>
    </xf>
    <xf numFmtId="0" fontId="47" fillId="0" borderId="11" xfId="0" applyNumberFormat="1" applyFont="1" applyFill="1" applyBorder="1" applyAlignment="1">
      <alignment horizontal="center" vertical="center" wrapText="1" readingOrder="1"/>
    </xf>
    <xf numFmtId="0" fontId="47" fillId="0" borderId="12" xfId="0" applyNumberFormat="1" applyFont="1" applyFill="1" applyBorder="1" applyAlignment="1">
      <alignment horizontal="center" vertical="center" wrapText="1" readingOrder="1"/>
    </xf>
    <xf numFmtId="0" fontId="47" fillId="0" borderId="13" xfId="0" applyNumberFormat="1" applyFont="1" applyFill="1" applyBorder="1" applyAlignment="1">
      <alignment horizontal="center" vertical="center" wrapText="1" readingOrder="1"/>
    </xf>
    <xf numFmtId="0" fontId="47" fillId="0" borderId="8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8" fillId="0" borderId="2" xfId="0" applyNumberFormat="1" applyFont="1" applyFill="1" applyBorder="1" applyAlignment="1">
      <alignment horizontal="center" vertical="top" wrapText="1"/>
    </xf>
    <xf numFmtId="0" fontId="48" fillId="0" borderId="3" xfId="0" applyNumberFormat="1" applyFont="1" applyFill="1" applyBorder="1" applyAlignment="1">
      <alignment horizontal="center" vertical="top" wrapText="1"/>
    </xf>
    <xf numFmtId="0" fontId="48" fillId="0" borderId="4" xfId="0" applyNumberFormat="1" applyFont="1" applyFill="1" applyBorder="1" applyAlignment="1">
      <alignment horizontal="center" vertical="top" wrapText="1"/>
    </xf>
    <xf numFmtId="0" fontId="17" fillId="0" borderId="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right" vertical="center" wrapText="1"/>
    </xf>
    <xf numFmtId="166" fontId="26" fillId="0" borderId="0" xfId="5" applyFont="1" applyFill="1" applyBorder="1" applyAlignment="1" applyProtection="1">
      <alignment horizontal="center" vertical="center"/>
      <protection locked="0"/>
    </xf>
    <xf numFmtId="2" fontId="27" fillId="5" borderId="6" xfId="6" applyNumberFormat="1" applyFont="1" applyFill="1" applyBorder="1" applyAlignment="1">
      <alignment horizontal="center" vertical="center"/>
    </xf>
    <xf numFmtId="2" fontId="27" fillId="5" borderId="7" xfId="6" applyNumberFormat="1" applyFont="1" applyFill="1" applyBorder="1" applyAlignment="1">
      <alignment horizontal="center" vertical="center"/>
    </xf>
    <xf numFmtId="2" fontId="27" fillId="5" borderId="9" xfId="6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/>
    <xf numFmtId="0" fontId="0" fillId="0" borderId="8" xfId="0" applyBorder="1" applyAlignment="1">
      <alignment horizontal="center" vertical="center" textRotation="90" wrapText="1"/>
    </xf>
    <xf numFmtId="0" fontId="40" fillId="0" borderId="8" xfId="0" applyFont="1" applyFill="1" applyBorder="1" applyAlignment="1">
      <alignment horizontal="center" vertical="center" textRotation="90" wrapText="1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3" fillId="0" borderId="0" xfId="0" applyFont="1" applyFill="1" applyBorder="1" applyAlignment="1">
      <alignment horizontal="center" vertical="center"/>
    </xf>
    <xf numFmtId="0" fontId="54" fillId="0" borderId="8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 textRotation="90" wrapText="1"/>
    </xf>
    <xf numFmtId="0" fontId="38" fillId="0" borderId="0" xfId="0" applyFont="1" applyAlignment="1">
      <alignment horizontal="center" vertical="center"/>
    </xf>
    <xf numFmtId="14" fontId="18" fillId="0" borderId="7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2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textRotation="1"/>
    </xf>
    <xf numFmtId="0" fontId="7" fillId="4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164" fontId="4" fillId="2" borderId="5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textRotation="90"/>
    </xf>
    <xf numFmtId="0" fontId="4" fillId="0" borderId="1" xfId="0" applyFont="1" applyFill="1" applyBorder="1" applyAlignment="1">
      <alignment horizontal="center" textRotation="90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</cellXfs>
  <cellStyles count="11">
    <cellStyle name="Comma" xfId="2" builtinId="3"/>
    <cellStyle name="Comma 3" xfId="8"/>
    <cellStyle name="Normal" xfId="0" builtinId="0"/>
    <cellStyle name="Normal 2" xfId="3"/>
    <cellStyle name="Normal 2 2" xfId="7"/>
    <cellStyle name="Normal 3" xfId="10"/>
    <cellStyle name="Normal 5" xfId="4"/>
    <cellStyle name="Normal_AR-00-01" xfId="5"/>
    <cellStyle name="Normal_Sheet1" xfId="9"/>
    <cellStyle name="Normal_UB2000-12" xfId="6"/>
    <cellStyle name="RowLevel_3" xfId="1" builtinId="1" iLevel="2"/>
  </cellStyles>
  <dxfs count="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sqref="A1:XFD1048576"/>
    </sheetView>
  </sheetViews>
  <sheetFormatPr defaultRowHeight="10.5"/>
  <cols>
    <col min="1" max="1" width="27" style="29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8.140625" style="5" customWidth="1"/>
    <col min="7" max="7" width="5.5703125" style="5" customWidth="1"/>
    <col min="8" max="8" width="8.85546875" style="2" customWidth="1"/>
    <col min="9" max="256" width="9.140625" style="2"/>
    <col min="257" max="257" width="27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8.140625" style="2" customWidth="1"/>
    <col min="263" max="263" width="5.5703125" style="2" customWidth="1"/>
    <col min="264" max="264" width="8.85546875" style="2" customWidth="1"/>
    <col min="265" max="512" width="9.140625" style="2"/>
    <col min="513" max="513" width="27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8.140625" style="2" customWidth="1"/>
    <col min="519" max="519" width="5.5703125" style="2" customWidth="1"/>
    <col min="520" max="520" width="8.85546875" style="2" customWidth="1"/>
    <col min="521" max="768" width="9.140625" style="2"/>
    <col min="769" max="769" width="27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8.14062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7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8.14062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7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8.14062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7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8.14062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7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8.14062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7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8.14062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7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8.14062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7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8.14062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7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8.14062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7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8.14062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7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8.14062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7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8.14062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7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8.14062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7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8.14062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7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8.14062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7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8.14062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7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8.14062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7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8.14062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7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8.14062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7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8.14062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7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8.14062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7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8.14062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7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8.14062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7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8.14062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7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8.14062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7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8.14062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7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8.14062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7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8.14062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7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8.14062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7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8.14062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7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8.14062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7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8.14062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7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8.14062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7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8.14062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7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8.14062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7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8.14062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7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8.14062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7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8.14062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7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8.14062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7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8.14062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7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8.14062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7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8.14062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7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8.14062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7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8.14062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7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8.14062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7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8.14062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7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8.14062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7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8.14062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7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8.14062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7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8.14062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7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8.14062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7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8.14062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7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8.14062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7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8.14062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7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8.14062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7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8.14062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7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8.14062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7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8.14062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7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8.14062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7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8.14062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7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8.14062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7" ht="15.7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 t="s">
        <v>521</v>
      </c>
      <c r="B2" s="4"/>
      <c r="E2" s="6" t="s">
        <v>1</v>
      </c>
      <c r="F2" s="4"/>
    </row>
    <row r="3" spans="1:7" ht="15.75" customHeight="1">
      <c r="A3" s="473" t="s">
        <v>2</v>
      </c>
      <c r="B3" s="475" t="s">
        <v>3</v>
      </c>
      <c r="C3" s="308" t="s">
        <v>4</v>
      </c>
      <c r="D3" s="477" t="s">
        <v>5</v>
      </c>
      <c r="E3" s="478"/>
      <c r="F3" s="479"/>
      <c r="G3" s="308" t="s">
        <v>6</v>
      </c>
    </row>
    <row r="4" spans="1:7" ht="14.25" customHeight="1">
      <c r="A4" s="474"/>
      <c r="B4" s="476"/>
      <c r="C4" s="309" t="s">
        <v>7</v>
      </c>
      <c r="D4" s="308" t="s">
        <v>8</v>
      </c>
      <c r="E4" s="308" t="s">
        <v>9</v>
      </c>
      <c r="F4" s="308" t="s">
        <v>10</v>
      </c>
      <c r="G4" s="309" t="s">
        <v>10</v>
      </c>
    </row>
    <row r="5" spans="1:7" s="10" customFormat="1" ht="14.25" customHeight="1">
      <c r="A5" s="7" t="s">
        <v>11</v>
      </c>
      <c r="B5" s="8">
        <v>1</v>
      </c>
      <c r="C5" s="9">
        <v>27041938.300000001</v>
      </c>
      <c r="D5" s="9">
        <f>SUM(D6+D26+D27)</f>
        <v>30708106.200000003</v>
      </c>
      <c r="E5" s="9">
        <f>SUM(E6+E26+E27)</f>
        <v>29113476.16</v>
      </c>
      <c r="F5" s="9">
        <f t="shared" ref="F5:F11" si="0">(E5/D5)*100</f>
        <v>94.807136494793014</v>
      </c>
      <c r="G5" s="9">
        <f t="shared" ref="G5:G19" si="1">(E5/C5)*100</f>
        <v>107.66046367319757</v>
      </c>
    </row>
    <row r="6" spans="1:7" ht="13.5" customHeight="1">
      <c r="A6" s="11" t="s">
        <v>12</v>
      </c>
      <c r="B6" s="12">
        <v>2</v>
      </c>
      <c r="C6" s="13">
        <v>2956957</v>
      </c>
      <c r="D6" s="13">
        <f>D7+D23</f>
        <v>5510295.5</v>
      </c>
      <c r="E6" s="13">
        <f>E7+E23</f>
        <v>4141585.16</v>
      </c>
      <c r="F6" s="13">
        <f t="shared" si="0"/>
        <v>75.160854077607993</v>
      </c>
      <c r="G6" s="13">
        <f t="shared" si="1"/>
        <v>140.06240740058107</v>
      </c>
    </row>
    <row r="7" spans="1:7" ht="15" customHeight="1">
      <c r="A7" s="11" t="s">
        <v>13</v>
      </c>
      <c r="B7" s="12">
        <v>3</v>
      </c>
      <c r="C7" s="13">
        <v>2631800</v>
      </c>
      <c r="D7" s="13">
        <f>SUM(D8+D14+D15+D16)</f>
        <v>2902622.9</v>
      </c>
      <c r="E7" s="13">
        <f>SUM(E8+E14+E15+E16)</f>
        <v>2768361.7600000002</v>
      </c>
      <c r="F7" s="13">
        <f t="shared" si="0"/>
        <v>95.374489052642701</v>
      </c>
      <c r="G7" s="13">
        <f t="shared" si="1"/>
        <v>105.18891101147506</v>
      </c>
    </row>
    <row r="8" spans="1:7" ht="21" customHeight="1">
      <c r="A8" s="11" t="s">
        <v>14</v>
      </c>
      <c r="B8" s="12">
        <v>4</v>
      </c>
      <c r="C8" s="13">
        <v>2162665.5</v>
      </c>
      <c r="D8" s="13">
        <f>SUM(D9:D13)</f>
        <v>2294780.5</v>
      </c>
      <c r="E8" s="13">
        <f>SUM(E9:E13)</f>
        <v>2244107.09</v>
      </c>
      <c r="F8" s="13">
        <f t="shared" si="0"/>
        <v>97.791797080374337</v>
      </c>
      <c r="G8" s="13">
        <f t="shared" si="1"/>
        <v>103.76579688352174</v>
      </c>
    </row>
    <row r="9" spans="1:7" ht="21.75" customHeight="1">
      <c r="A9" s="14" t="s">
        <v>15</v>
      </c>
      <c r="B9" s="15"/>
      <c r="C9" s="16">
        <v>2202615</v>
      </c>
      <c r="D9" s="16">
        <v>2430075</v>
      </c>
      <c r="E9" s="16">
        <v>2306548.9</v>
      </c>
      <c r="F9" s="16">
        <f t="shared" si="0"/>
        <v>94.916778288735941</v>
      </c>
      <c r="G9" s="16">
        <f t="shared" si="1"/>
        <v>104.71865941165387</v>
      </c>
    </row>
    <row r="10" spans="1:7" ht="12" customHeight="1">
      <c r="A10" s="14" t="s">
        <v>459</v>
      </c>
      <c r="B10" s="15"/>
      <c r="C10" s="16">
        <v>0</v>
      </c>
      <c r="D10" s="16">
        <v>213900</v>
      </c>
      <c r="E10" s="16">
        <v>98656</v>
      </c>
      <c r="F10" s="16">
        <f t="shared" si="0"/>
        <v>46.122487143525007</v>
      </c>
      <c r="G10" s="16">
        <v>0</v>
      </c>
    </row>
    <row r="11" spans="1:7" ht="21.75" customHeight="1">
      <c r="A11" s="14" t="s">
        <v>16</v>
      </c>
      <c r="B11" s="15"/>
      <c r="C11" s="16">
        <v>-348233.7</v>
      </c>
      <c r="D11" s="16">
        <v>-430194.5</v>
      </c>
      <c r="E11" s="16">
        <v>-430194.4</v>
      </c>
      <c r="F11" s="16">
        <f t="shared" si="0"/>
        <v>99.999976754700498</v>
      </c>
      <c r="G11" s="16">
        <f t="shared" si="1"/>
        <v>123.53611956568247</v>
      </c>
    </row>
    <row r="12" spans="1:7" ht="12" customHeight="1">
      <c r="A12" s="17" t="s">
        <v>522</v>
      </c>
      <c r="B12" s="15">
        <v>6</v>
      </c>
      <c r="C12" s="16">
        <v>79249.7</v>
      </c>
      <c r="D12" s="16">
        <v>81000</v>
      </c>
      <c r="E12" s="16">
        <v>106999.99</v>
      </c>
      <c r="F12" s="16">
        <f>(E12/D12)*100</f>
        <v>132.09875308641978</v>
      </c>
      <c r="G12" s="16">
        <f>(E12/C12)*100</f>
        <v>135.01627135497043</v>
      </c>
    </row>
    <row r="13" spans="1:7" ht="21.75" customHeight="1">
      <c r="A13" s="17" t="s">
        <v>523</v>
      </c>
      <c r="B13" s="15">
        <v>7</v>
      </c>
      <c r="C13" s="16">
        <v>229034.5</v>
      </c>
      <c r="D13" s="16">
        <v>0</v>
      </c>
      <c r="E13" s="16">
        <v>162096.6</v>
      </c>
      <c r="F13" s="16">
        <v>0</v>
      </c>
      <c r="G13" s="16">
        <f>(E13/C13)*100</f>
        <v>70.773879044423438</v>
      </c>
    </row>
    <row r="14" spans="1:7" s="10" customFormat="1" ht="13.5" customHeight="1">
      <c r="A14" s="18" t="s">
        <v>17</v>
      </c>
      <c r="B14" s="12">
        <v>9</v>
      </c>
      <c r="C14" s="13">
        <v>46823.5</v>
      </c>
      <c r="D14" s="13">
        <v>66686</v>
      </c>
      <c r="E14" s="13">
        <v>61313.7</v>
      </c>
      <c r="F14" s="13">
        <f t="shared" ref="F14:F21" si="2">(E14/D14)*100</f>
        <v>91.943886272980833</v>
      </c>
      <c r="G14" s="13">
        <f>(E14/C14)*100</f>
        <v>130.94642647388596</v>
      </c>
    </row>
    <row r="15" spans="1:7" ht="15" customHeight="1">
      <c r="A15" s="18" t="s">
        <v>18</v>
      </c>
      <c r="B15" s="12">
        <v>12</v>
      </c>
      <c r="C15" s="13">
        <v>180077.6</v>
      </c>
      <c r="D15" s="13">
        <v>199700</v>
      </c>
      <c r="E15" s="13">
        <v>197400.1</v>
      </c>
      <c r="F15" s="13">
        <f t="shared" si="2"/>
        <v>98.848322483725596</v>
      </c>
      <c r="G15" s="13">
        <f t="shared" si="1"/>
        <v>109.61946405327481</v>
      </c>
    </row>
    <row r="16" spans="1:7" ht="11.25" customHeight="1">
      <c r="A16" s="18" t="s">
        <v>19</v>
      </c>
      <c r="B16" s="12">
        <v>13</v>
      </c>
      <c r="C16" s="19">
        <v>242233.4</v>
      </c>
      <c r="D16" s="19">
        <f>SUM(D17:D22)</f>
        <v>341456.4</v>
      </c>
      <c r="E16" s="19">
        <f>SUM(E17:E22)</f>
        <v>265540.87</v>
      </c>
      <c r="F16" s="13">
        <f t="shared" si="2"/>
        <v>77.767138059207554</v>
      </c>
      <c r="G16" s="13">
        <f t="shared" si="1"/>
        <v>109.62190597993506</v>
      </c>
    </row>
    <row r="17" spans="1:8" ht="12.75" customHeight="1">
      <c r="A17" s="20" t="s">
        <v>20</v>
      </c>
      <c r="B17" s="21">
        <v>14</v>
      </c>
      <c r="C17" s="22">
        <v>67572.899999999994</v>
      </c>
      <c r="D17" s="22">
        <v>61971</v>
      </c>
      <c r="E17" s="22">
        <v>71638.100000000006</v>
      </c>
      <c r="F17" s="22">
        <f t="shared" si="2"/>
        <v>115.59939326459153</v>
      </c>
      <c r="G17" s="22">
        <f t="shared" si="1"/>
        <v>106.01602121560568</v>
      </c>
    </row>
    <row r="18" spans="1:8" ht="12.75" customHeight="1">
      <c r="A18" s="20" t="s">
        <v>21</v>
      </c>
      <c r="B18" s="21">
        <v>15</v>
      </c>
      <c r="C18" s="22">
        <v>21793.3</v>
      </c>
      <c r="D18" s="5">
        <v>37549</v>
      </c>
      <c r="E18" s="5">
        <v>23990.6</v>
      </c>
      <c r="F18" s="22">
        <f t="shared" si="2"/>
        <v>63.891448507283812</v>
      </c>
      <c r="G18" s="22">
        <f>(E18/C18)*100</f>
        <v>110.08245653480657</v>
      </c>
    </row>
    <row r="19" spans="1:8" ht="12.75" customHeight="1">
      <c r="A19" s="20" t="s">
        <v>22</v>
      </c>
      <c r="B19" s="21">
        <v>16</v>
      </c>
      <c r="C19" s="22">
        <v>85755.9</v>
      </c>
      <c r="D19" s="22">
        <v>156081.4</v>
      </c>
      <c r="E19" s="22">
        <v>99633.4</v>
      </c>
      <c r="F19" s="22">
        <f t="shared" si="2"/>
        <v>63.834255715287028</v>
      </c>
      <c r="G19" s="22">
        <f t="shared" si="1"/>
        <v>116.18256003377027</v>
      </c>
    </row>
    <row r="20" spans="1:8" ht="15.75" customHeight="1">
      <c r="A20" s="20" t="s">
        <v>524</v>
      </c>
      <c r="B20" s="21">
        <v>17</v>
      </c>
      <c r="C20" s="22">
        <v>5113.1000000000004</v>
      </c>
      <c r="D20" s="22">
        <v>23810</v>
      </c>
      <c r="E20" s="22">
        <v>8497.2999999999993</v>
      </c>
      <c r="F20" s="22">
        <f t="shared" si="2"/>
        <v>35.687946241075174</v>
      </c>
      <c r="G20" s="22">
        <f>(E20/C20)*100</f>
        <v>166.1868533766208</v>
      </c>
    </row>
    <row r="21" spans="1:8" ht="12.75" customHeight="1">
      <c r="A21" s="20" t="s">
        <v>525</v>
      </c>
      <c r="B21" s="21">
        <v>18</v>
      </c>
      <c r="C21" s="22">
        <v>20951.400000000001</v>
      </c>
      <c r="D21" s="22">
        <v>27090</v>
      </c>
      <c r="E21" s="22">
        <v>11154.67</v>
      </c>
      <c r="F21" s="22">
        <f t="shared" si="2"/>
        <v>41.176338132152082</v>
      </c>
      <c r="G21" s="22">
        <f>(E21/C21)*100</f>
        <v>53.240690359594097</v>
      </c>
    </row>
    <row r="22" spans="1:8" ht="12.75" customHeight="1">
      <c r="A22" s="17" t="s">
        <v>526</v>
      </c>
      <c r="B22" s="15">
        <v>20</v>
      </c>
      <c r="C22" s="16">
        <v>41046.800000000003</v>
      </c>
      <c r="D22" s="16">
        <v>34955</v>
      </c>
      <c r="E22" s="16">
        <v>50626.8</v>
      </c>
      <c r="F22" s="22">
        <f>(E22/D22)*100</f>
        <v>144.83421541982551</v>
      </c>
      <c r="G22" s="22">
        <f>(E22/C22)*100</f>
        <v>123.33921280099788</v>
      </c>
    </row>
    <row r="23" spans="1:8" ht="18.75" customHeight="1">
      <c r="A23" s="18" t="s">
        <v>23</v>
      </c>
      <c r="B23" s="12">
        <v>19</v>
      </c>
      <c r="C23" s="13">
        <v>325157</v>
      </c>
      <c r="D23" s="13">
        <f>SUM(D24:D25)</f>
        <v>2607672.6</v>
      </c>
      <c r="E23" s="13">
        <f>SUM(E24:E25)</f>
        <v>1373223.4</v>
      </c>
      <c r="F23" s="13">
        <f>(E23/D23)*100</f>
        <v>52.660882351565142</v>
      </c>
      <c r="G23" s="13">
        <v>101.6282658745757</v>
      </c>
    </row>
    <row r="24" spans="1:8" ht="21.75" customHeight="1">
      <c r="A24" s="20" t="s">
        <v>24</v>
      </c>
      <c r="B24" s="21">
        <v>22</v>
      </c>
      <c r="C24" s="22">
        <v>174251.3</v>
      </c>
      <c r="D24" s="22">
        <v>2462472.5</v>
      </c>
      <c r="E24" s="22">
        <v>1129815</v>
      </c>
      <c r="F24" s="22">
        <f>(E24/D24)*100</f>
        <v>45.881324563015426</v>
      </c>
      <c r="G24" s="22">
        <f>(E24/C24)*100</f>
        <v>648.38253717475857</v>
      </c>
    </row>
    <row r="25" spans="1:8" ht="13.5" customHeight="1">
      <c r="A25" s="17" t="s">
        <v>25</v>
      </c>
      <c r="B25" s="15">
        <v>23</v>
      </c>
      <c r="C25" s="22">
        <v>150905.70000000001</v>
      </c>
      <c r="D25" s="16">
        <v>145200.1</v>
      </c>
      <c r="E25" s="16">
        <v>243408.4</v>
      </c>
      <c r="F25" s="22">
        <f>(E25/D25)*100</f>
        <v>167.636523666306</v>
      </c>
      <c r="G25" s="22">
        <f>(E25/C25)*100</f>
        <v>161.29834724599533</v>
      </c>
    </row>
    <row r="26" spans="1:8" s="10" customFormat="1" ht="13.5" customHeight="1">
      <c r="A26" s="17" t="s">
        <v>26</v>
      </c>
      <c r="B26" s="15">
        <v>24</v>
      </c>
      <c r="C26" s="16">
        <v>0</v>
      </c>
      <c r="D26" s="16">
        <v>0</v>
      </c>
      <c r="E26" s="16">
        <v>0</v>
      </c>
      <c r="F26" s="22">
        <v>0</v>
      </c>
      <c r="G26" s="22">
        <v>0</v>
      </c>
    </row>
    <row r="27" spans="1:8" ht="12" customHeight="1">
      <c r="A27" s="18" t="s">
        <v>27</v>
      </c>
      <c r="B27" s="12">
        <v>26</v>
      </c>
      <c r="C27" s="13">
        <v>24084981.300000001</v>
      </c>
      <c r="D27" s="13">
        <f>SUM(D28:D30)</f>
        <v>25197810.700000003</v>
      </c>
      <c r="E27" s="13">
        <f>SUM(E28:E30)</f>
        <v>24971891</v>
      </c>
      <c r="F27" s="13">
        <f t="shared" ref="F27:F33" si="3">(E27/D27)*100</f>
        <v>99.103415361398831</v>
      </c>
      <c r="G27" s="13">
        <f t="shared" ref="G27:G33" si="4">(E27/C27)*100</f>
        <v>103.68241805527165</v>
      </c>
    </row>
    <row r="28" spans="1:8" ht="22.5" customHeight="1">
      <c r="A28" s="20" t="s">
        <v>28</v>
      </c>
      <c r="B28" s="21">
        <v>28</v>
      </c>
      <c r="C28" s="22">
        <v>5750792.0999999996</v>
      </c>
      <c r="D28" s="22">
        <v>5474855.7999999998</v>
      </c>
      <c r="E28" s="22">
        <v>5472342.2999999998</v>
      </c>
      <c r="F28" s="22">
        <f t="shared" si="3"/>
        <v>99.954090115030979</v>
      </c>
      <c r="G28" s="22">
        <f t="shared" si="4"/>
        <v>95.158061791174816</v>
      </c>
    </row>
    <row r="29" spans="1:8" ht="22.5" customHeight="1">
      <c r="A29" s="20" t="s">
        <v>29</v>
      </c>
      <c r="B29" s="21"/>
      <c r="C29" s="22">
        <v>15372951</v>
      </c>
      <c r="D29" s="22">
        <v>16488036.800000001</v>
      </c>
      <c r="E29" s="22">
        <v>16488036.800000001</v>
      </c>
      <c r="F29" s="22">
        <f t="shared" si="3"/>
        <v>100</v>
      </c>
      <c r="G29" s="22">
        <f t="shared" si="4"/>
        <v>107.25355723829473</v>
      </c>
    </row>
    <row r="30" spans="1:8" ht="28.5" customHeight="1">
      <c r="A30" s="20" t="s">
        <v>30</v>
      </c>
      <c r="B30" s="21"/>
      <c r="C30" s="22">
        <v>2961238.2</v>
      </c>
      <c r="D30" s="23">
        <v>3234918.1</v>
      </c>
      <c r="E30" s="23">
        <v>3011511.9</v>
      </c>
      <c r="F30" s="22">
        <f t="shared" si="3"/>
        <v>93.093914804210954</v>
      </c>
      <c r="G30" s="22">
        <f t="shared" si="4"/>
        <v>101.69772563382438</v>
      </c>
    </row>
    <row r="31" spans="1:8" ht="26.25" customHeight="1">
      <c r="A31" s="18" t="s">
        <v>31</v>
      </c>
      <c r="B31" s="12">
        <v>29</v>
      </c>
      <c r="C31" s="13">
        <v>2956957</v>
      </c>
      <c r="D31" s="13">
        <f>D5-D27</f>
        <v>5510295.5</v>
      </c>
      <c r="E31" s="13">
        <f>E5-E27</f>
        <v>4141585.16</v>
      </c>
      <c r="F31" s="13">
        <f>E31/D31*100</f>
        <v>75.160854077607993</v>
      </c>
      <c r="G31" s="13">
        <f t="shared" si="4"/>
        <v>140.06240740058107</v>
      </c>
    </row>
    <row r="32" spans="1:8" ht="24.75" customHeight="1">
      <c r="A32" s="20" t="s">
        <v>32</v>
      </c>
      <c r="B32" s="21">
        <v>30</v>
      </c>
      <c r="C32" s="16">
        <v>1511314.9</v>
      </c>
      <c r="D32" s="345">
        <v>1764238</v>
      </c>
      <c r="E32" s="345">
        <v>1516800.2</v>
      </c>
      <c r="F32" s="22">
        <f t="shared" si="3"/>
        <v>85.974806120262684</v>
      </c>
      <c r="G32" s="22">
        <f t="shared" si="4"/>
        <v>100.36294884672942</v>
      </c>
      <c r="H32" s="24"/>
    </row>
    <row r="33" spans="1:7" ht="18.75" customHeight="1">
      <c r="A33" s="25" t="s">
        <v>33</v>
      </c>
      <c r="B33" s="26">
        <v>31</v>
      </c>
      <c r="C33" s="27">
        <v>4468271.9000000004</v>
      </c>
      <c r="D33" s="27">
        <f>D31+D32</f>
        <v>7274533.5</v>
      </c>
      <c r="E33" s="27">
        <f>E31+E32</f>
        <v>5658385.3600000003</v>
      </c>
      <c r="F33" s="27">
        <f t="shared" si="3"/>
        <v>77.783480686424781</v>
      </c>
      <c r="G33" s="27">
        <f t="shared" si="4"/>
        <v>126.63475917837496</v>
      </c>
    </row>
    <row r="34" spans="1:7" ht="30.75" customHeight="1">
      <c r="A34" s="480" t="s">
        <v>527</v>
      </c>
      <c r="B34" s="480"/>
      <c r="C34" s="480"/>
      <c r="D34" s="480"/>
      <c r="E34" s="480"/>
      <c r="F34" s="480"/>
      <c r="G34" s="480"/>
    </row>
    <row r="35" spans="1:7">
      <c r="A35" s="28"/>
      <c r="B35" s="28"/>
      <c r="C35" s="28"/>
      <c r="E35" s="28"/>
      <c r="F35" s="28"/>
      <c r="G35" s="28"/>
    </row>
    <row r="36" spans="1:7" ht="23.25" customHeight="1">
      <c r="D36" s="30"/>
      <c r="E36" s="30"/>
    </row>
    <row r="37" spans="1:7" ht="10.5" customHeight="1">
      <c r="D37" s="30"/>
      <c r="E37" s="30"/>
    </row>
    <row r="38" spans="1:7" ht="38.25" customHeight="1">
      <c r="C38" s="30"/>
    </row>
    <row r="39" spans="1:7" ht="30" customHeight="1"/>
  </sheetData>
  <mergeCells count="5">
    <mergeCell ref="A1:G1"/>
    <mergeCell ref="A3:A4"/>
    <mergeCell ref="B3:B4"/>
    <mergeCell ref="D3:F3"/>
    <mergeCell ref="A34:G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0"/>
  <sheetViews>
    <sheetView topLeftCell="B22" workbookViewId="0">
      <selection activeCell="C34" sqref="B34:G40"/>
    </sheetView>
  </sheetViews>
  <sheetFormatPr defaultRowHeight="12.75"/>
  <cols>
    <col min="1" max="1" width="0" style="364" hidden="1" customWidth="1"/>
    <col min="2" max="2" width="3.140625" style="364" customWidth="1"/>
    <col min="3" max="3" width="19.140625" style="364" customWidth="1"/>
    <col min="4" max="4" width="23.140625" style="364" customWidth="1"/>
    <col min="5" max="5" width="13.85546875" style="364" customWidth="1"/>
    <col min="6" max="6" width="13.5703125" style="364" customWidth="1"/>
    <col min="7" max="7" width="8.42578125" style="364" customWidth="1"/>
    <col min="8" max="8" width="0" style="364" hidden="1" customWidth="1"/>
    <col min="9" max="16384" width="9.140625" style="364"/>
  </cols>
  <sheetData>
    <row r="1" spans="1:7" ht="15" customHeight="1">
      <c r="A1" s="558" t="s">
        <v>538</v>
      </c>
      <c r="B1" s="558"/>
      <c r="C1" s="558"/>
      <c r="D1" s="558"/>
      <c r="E1" s="558"/>
      <c r="F1" s="558"/>
      <c r="G1" s="558"/>
    </row>
    <row r="2" spans="1:7" ht="14.25" customHeight="1">
      <c r="F2" s="364" t="s">
        <v>539</v>
      </c>
    </row>
    <row r="3" spans="1:7" ht="12.75" customHeight="1">
      <c r="F3" s="364" t="s">
        <v>533</v>
      </c>
    </row>
    <row r="4" spans="1:7" ht="15" customHeight="1">
      <c r="B4" s="556" t="s">
        <v>503</v>
      </c>
      <c r="C4" s="559" t="s">
        <v>504</v>
      </c>
      <c r="D4" s="560"/>
      <c r="E4" s="365" t="s">
        <v>540</v>
      </c>
      <c r="F4" s="365" t="s">
        <v>541</v>
      </c>
      <c r="G4" s="563" t="s">
        <v>542</v>
      </c>
    </row>
    <row r="5" spans="1:7" ht="22.5" customHeight="1">
      <c r="B5" s="557"/>
      <c r="C5" s="561"/>
      <c r="D5" s="562"/>
      <c r="E5" s="366" t="s">
        <v>543</v>
      </c>
      <c r="F5" s="366" t="s">
        <v>543</v>
      </c>
      <c r="G5" s="563"/>
    </row>
    <row r="6" spans="1:7" ht="14.25" customHeight="1">
      <c r="A6" s="367"/>
      <c r="B6" s="368">
        <v>1</v>
      </c>
      <c r="C6" s="564" t="s">
        <v>505</v>
      </c>
      <c r="D6" s="564"/>
      <c r="E6" s="369">
        <v>957700</v>
      </c>
      <c r="F6" s="370">
        <v>1950000</v>
      </c>
      <c r="G6" s="371">
        <f>F6/E6</f>
        <v>2.0361282238696878</v>
      </c>
    </row>
    <row r="7" spans="1:7" ht="14.25" customHeight="1">
      <c r="A7" s="367"/>
      <c r="B7" s="368">
        <v>3</v>
      </c>
      <c r="C7" s="564" t="s">
        <v>544</v>
      </c>
      <c r="D7" s="564"/>
      <c r="E7" s="369">
        <v>0</v>
      </c>
      <c r="F7" s="370">
        <v>4033180.6</v>
      </c>
      <c r="G7" s="371">
        <v>0</v>
      </c>
    </row>
    <row r="8" spans="1:7" ht="14.25" customHeight="1">
      <c r="A8" s="367"/>
      <c r="B8" s="368">
        <v>4</v>
      </c>
      <c r="C8" s="564" t="s">
        <v>506</v>
      </c>
      <c r="D8" s="564"/>
      <c r="E8" s="369">
        <v>1406706.7</v>
      </c>
      <c r="F8" s="370">
        <v>0</v>
      </c>
      <c r="G8" s="371">
        <f t="shared" ref="G8" si="0">F8/E8</f>
        <v>0</v>
      </c>
    </row>
    <row r="9" spans="1:7" ht="14.25" customHeight="1">
      <c r="A9" s="367"/>
      <c r="B9" s="368">
        <v>5</v>
      </c>
      <c r="C9" s="564" t="s">
        <v>507</v>
      </c>
      <c r="D9" s="564"/>
      <c r="E9" s="372">
        <v>861000</v>
      </c>
      <c r="F9" s="373">
        <v>0</v>
      </c>
      <c r="G9" s="371">
        <f>F9/E9</f>
        <v>0</v>
      </c>
    </row>
    <row r="10" spans="1:7" ht="14.25" customHeight="1">
      <c r="A10" s="367"/>
      <c r="B10" s="368">
        <v>6</v>
      </c>
      <c r="C10" s="564" t="s">
        <v>545</v>
      </c>
      <c r="D10" s="564"/>
      <c r="E10" s="372">
        <v>0</v>
      </c>
      <c r="F10" s="373">
        <v>130000</v>
      </c>
      <c r="G10" s="371">
        <v>0</v>
      </c>
    </row>
    <row r="11" spans="1:7" ht="14.25" customHeight="1">
      <c r="A11" s="367"/>
      <c r="B11" s="368">
        <v>7</v>
      </c>
      <c r="C11" s="564" t="s">
        <v>508</v>
      </c>
      <c r="D11" s="564"/>
      <c r="E11" s="372">
        <v>258500</v>
      </c>
      <c r="F11" s="373">
        <v>206800</v>
      </c>
      <c r="G11" s="371">
        <f t="shared" ref="G11:G23" si="1">F11/E11</f>
        <v>0.8</v>
      </c>
    </row>
    <row r="12" spans="1:7" ht="14.25" customHeight="1">
      <c r="A12" s="367"/>
      <c r="B12" s="368">
        <v>8</v>
      </c>
      <c r="C12" s="564" t="s">
        <v>509</v>
      </c>
      <c r="D12" s="564"/>
      <c r="E12" s="372">
        <v>1641957.1</v>
      </c>
      <c r="F12" s="373">
        <v>0</v>
      </c>
      <c r="G12" s="371">
        <f t="shared" si="1"/>
        <v>0</v>
      </c>
    </row>
    <row r="13" spans="1:7" ht="14.25" customHeight="1">
      <c r="A13" s="367"/>
      <c r="B13" s="368">
        <v>9</v>
      </c>
      <c r="C13" s="564" t="s">
        <v>510</v>
      </c>
      <c r="D13" s="564"/>
      <c r="E13" s="372">
        <v>805291.1</v>
      </c>
      <c r="F13" s="373">
        <v>0</v>
      </c>
      <c r="G13" s="371">
        <f t="shared" si="1"/>
        <v>0</v>
      </c>
    </row>
    <row r="14" spans="1:7" ht="14.25" customHeight="1">
      <c r="A14" s="367"/>
      <c r="B14" s="368">
        <v>10</v>
      </c>
      <c r="C14" s="564" t="s">
        <v>511</v>
      </c>
      <c r="D14" s="564"/>
      <c r="E14" s="372">
        <v>1167098.6000000001</v>
      </c>
      <c r="F14" s="373">
        <v>252176.8</v>
      </c>
      <c r="G14" s="371">
        <f t="shared" si="1"/>
        <v>0.21607154699697179</v>
      </c>
    </row>
    <row r="15" spans="1:7" ht="14.25" customHeight="1">
      <c r="A15" s="367"/>
      <c r="B15" s="368">
        <v>11</v>
      </c>
      <c r="C15" s="564" t="s">
        <v>512</v>
      </c>
      <c r="D15" s="564"/>
      <c r="E15" s="372">
        <v>469479</v>
      </c>
      <c r="F15" s="373">
        <v>195000</v>
      </c>
      <c r="G15" s="371">
        <f t="shared" si="1"/>
        <v>0.41535404139482279</v>
      </c>
    </row>
    <row r="16" spans="1:7" ht="14.25" customHeight="1">
      <c r="A16" s="367"/>
      <c r="B16" s="368">
        <v>12</v>
      </c>
      <c r="C16" s="564" t="s">
        <v>513</v>
      </c>
      <c r="D16" s="564"/>
      <c r="E16" s="372">
        <v>371725.2</v>
      </c>
      <c r="F16" s="374"/>
      <c r="G16" s="371">
        <f t="shared" si="1"/>
        <v>0</v>
      </c>
    </row>
    <row r="17" spans="1:7" ht="14.25" customHeight="1">
      <c r="A17" s="367"/>
      <c r="B17" s="368">
        <v>13</v>
      </c>
      <c r="C17" s="564" t="s">
        <v>514</v>
      </c>
      <c r="D17" s="564"/>
      <c r="E17" s="372">
        <v>116859.2</v>
      </c>
      <c r="F17" s="373">
        <v>95037.7</v>
      </c>
      <c r="G17" s="371">
        <f t="shared" si="1"/>
        <v>0.81326673466872956</v>
      </c>
    </row>
    <row r="18" spans="1:7" ht="14.25" customHeight="1">
      <c r="A18" s="367"/>
      <c r="B18" s="368">
        <v>14</v>
      </c>
      <c r="C18" s="564" t="s">
        <v>546</v>
      </c>
      <c r="D18" s="564"/>
      <c r="E18" s="372">
        <v>1655672</v>
      </c>
      <c r="F18" s="373">
        <v>0</v>
      </c>
      <c r="G18" s="371">
        <f t="shared" si="1"/>
        <v>0</v>
      </c>
    </row>
    <row r="19" spans="1:7" ht="14.25" customHeight="1">
      <c r="A19" s="367"/>
      <c r="B19" s="368">
        <v>15</v>
      </c>
      <c r="C19" s="564" t="s">
        <v>515</v>
      </c>
      <c r="D19" s="564"/>
      <c r="E19" s="372">
        <v>402422.4</v>
      </c>
      <c r="F19" s="373">
        <v>0</v>
      </c>
      <c r="G19" s="371">
        <f t="shared" si="1"/>
        <v>0</v>
      </c>
    </row>
    <row r="20" spans="1:7" ht="14.25" customHeight="1">
      <c r="A20" s="367"/>
      <c r="B20" s="368">
        <v>16</v>
      </c>
      <c r="C20" s="564" t="s">
        <v>516</v>
      </c>
      <c r="D20" s="564"/>
      <c r="E20" s="372">
        <v>972666.5</v>
      </c>
      <c r="F20" s="373">
        <v>475550</v>
      </c>
      <c r="G20" s="371">
        <f t="shared" si="1"/>
        <v>0.48891372325457905</v>
      </c>
    </row>
    <row r="21" spans="1:7" ht="14.25" customHeight="1">
      <c r="A21" s="367"/>
      <c r="B21" s="368"/>
      <c r="C21" s="564" t="s">
        <v>547</v>
      </c>
      <c r="D21" s="564"/>
      <c r="E21" s="373">
        <f>SUM(D6:E20)</f>
        <v>11087077.800000001</v>
      </c>
      <c r="F21" s="373">
        <f t="shared" ref="F21" si="2">SUM(F6:F20)</f>
        <v>7337745.0999999996</v>
      </c>
      <c r="G21" s="371">
        <f t="shared" si="1"/>
        <v>0.6618285929228348</v>
      </c>
    </row>
    <row r="22" spans="1:7" ht="14.25" customHeight="1">
      <c r="A22" s="367"/>
      <c r="B22" s="368">
        <v>17</v>
      </c>
      <c r="C22" s="564" t="s">
        <v>517</v>
      </c>
      <c r="D22" s="564"/>
      <c r="E22" s="372">
        <v>858535.4</v>
      </c>
      <c r="F22" s="373">
        <v>545884.19999999995</v>
      </c>
      <c r="G22" s="371">
        <f t="shared" si="1"/>
        <v>0.63583190629064323</v>
      </c>
    </row>
    <row r="23" spans="1:7">
      <c r="A23" s="565" t="s">
        <v>548</v>
      </c>
      <c r="B23" s="566"/>
      <c r="C23" s="566"/>
      <c r="D23" s="567"/>
      <c r="E23" s="375">
        <v>11945613.199999999</v>
      </c>
      <c r="F23" s="376">
        <v>7883629.2999999998</v>
      </c>
      <c r="G23" s="371">
        <f t="shared" si="1"/>
        <v>0.65996020195932681</v>
      </c>
    </row>
    <row r="25" spans="1:7" ht="3.75" customHeight="1"/>
    <row r="28" spans="1:7" ht="13.5" customHeight="1"/>
    <row r="29" spans="1:7" ht="13.5" customHeight="1"/>
    <row r="30" spans="1:7" ht="13.5" customHeight="1"/>
    <row r="31" spans="1:7" ht="13.5" customHeight="1"/>
    <row r="32" spans="1:7" ht="13.5" customHeight="1"/>
    <row r="34" spans="2:7">
      <c r="C34" s="569" t="s">
        <v>551</v>
      </c>
      <c r="D34" s="569"/>
      <c r="E34" s="569"/>
      <c r="F34" s="569"/>
      <c r="G34" s="569"/>
    </row>
    <row r="36" spans="2:7" ht="25.5">
      <c r="B36" s="570" t="s">
        <v>2</v>
      </c>
      <c r="C36" s="570"/>
      <c r="D36" s="378" t="s">
        <v>451</v>
      </c>
      <c r="E36" s="378" t="s">
        <v>452</v>
      </c>
      <c r="F36" s="378" t="s">
        <v>453</v>
      </c>
      <c r="G36" s="378" t="s">
        <v>55</v>
      </c>
    </row>
    <row r="37" spans="2:7">
      <c r="B37" s="568" t="s">
        <v>454</v>
      </c>
      <c r="C37" s="568"/>
      <c r="D37" s="378" t="s">
        <v>198</v>
      </c>
      <c r="E37" s="378">
        <v>294833.59999999998</v>
      </c>
      <c r="F37" s="378">
        <v>261223.8</v>
      </c>
      <c r="G37" s="379">
        <v>88.600417320142625</v>
      </c>
    </row>
    <row r="38" spans="2:7">
      <c r="B38" s="568" t="s">
        <v>455</v>
      </c>
      <c r="C38" s="568"/>
      <c r="D38" s="378" t="s">
        <v>198</v>
      </c>
      <c r="E38" s="378">
        <v>69608.899999999994</v>
      </c>
      <c r="F38" s="378">
        <v>67134.899999999994</v>
      </c>
      <c r="G38" s="379">
        <v>96.445856779808324</v>
      </c>
    </row>
    <row r="39" spans="2:7">
      <c r="B39" s="568" t="s">
        <v>456</v>
      </c>
      <c r="C39" s="568"/>
      <c r="D39" s="378" t="s">
        <v>457</v>
      </c>
      <c r="E39" s="378">
        <v>704</v>
      </c>
      <c r="F39" s="378">
        <v>678</v>
      </c>
      <c r="G39" s="379">
        <v>96.306818181818173</v>
      </c>
    </row>
    <row r="40" spans="2:7">
      <c r="B40" s="568" t="s">
        <v>458</v>
      </c>
      <c r="C40" s="568"/>
      <c r="D40" s="378" t="s">
        <v>457</v>
      </c>
      <c r="E40" s="378">
        <v>7215</v>
      </c>
      <c r="F40" s="378">
        <v>7550</v>
      </c>
      <c r="G40" s="379">
        <v>104.64310464310465</v>
      </c>
    </row>
  </sheetData>
  <mergeCells count="28">
    <mergeCell ref="B39:C39"/>
    <mergeCell ref="B40:C40"/>
    <mergeCell ref="C34:G34"/>
    <mergeCell ref="B36:C36"/>
    <mergeCell ref="B37:C37"/>
    <mergeCell ref="B38:C38"/>
    <mergeCell ref="C22:D22"/>
    <mergeCell ref="A23:D23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7:D7"/>
    <mergeCell ref="C8:D8"/>
    <mergeCell ref="C9:D9"/>
    <mergeCell ref="C10:D10"/>
    <mergeCell ref="C21:D21"/>
    <mergeCell ref="B4:B5"/>
    <mergeCell ref="A1:G1"/>
    <mergeCell ref="C4:D5"/>
    <mergeCell ref="G4:G5"/>
    <mergeCell ref="C6:D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2" sqref="D1:G1048576"/>
    </sheetView>
  </sheetViews>
  <sheetFormatPr defaultRowHeight="15"/>
  <cols>
    <col min="3" max="3" width="16" customWidth="1"/>
    <col min="4" max="7" width="13.42578125" customWidth="1"/>
  </cols>
  <sheetData>
    <row r="1" spans="1:6">
      <c r="A1" s="364"/>
      <c r="B1" s="569" t="s">
        <v>549</v>
      </c>
      <c r="C1" s="569"/>
      <c r="D1" s="569"/>
      <c r="E1" s="569"/>
      <c r="F1" s="569"/>
    </row>
    <row r="2" spans="1:6">
      <c r="A2" s="364"/>
      <c r="B2" s="364"/>
      <c r="C2" s="364"/>
      <c r="D2" s="364"/>
      <c r="E2" s="364"/>
      <c r="F2" s="364"/>
    </row>
    <row r="3" spans="1:6">
      <c r="A3" s="364"/>
      <c r="B3" s="377"/>
      <c r="C3" s="377"/>
      <c r="D3" s="571" t="s">
        <v>550</v>
      </c>
      <c r="E3" s="571"/>
      <c r="F3" s="377"/>
    </row>
    <row r="4" spans="1:6">
      <c r="A4" s="570" t="s">
        <v>439</v>
      </c>
      <c r="B4" s="570"/>
      <c r="C4" s="378" t="s">
        <v>440</v>
      </c>
      <c r="D4" s="378" t="s">
        <v>441</v>
      </c>
      <c r="E4" s="378" t="s">
        <v>442</v>
      </c>
      <c r="F4" s="378" t="s">
        <v>55</v>
      </c>
    </row>
    <row r="5" spans="1:6" ht="38.25" customHeight="1">
      <c r="A5" s="568" t="s">
        <v>443</v>
      </c>
      <c r="B5" s="568"/>
      <c r="C5" s="378" t="s">
        <v>444</v>
      </c>
      <c r="D5" s="379">
        <v>0</v>
      </c>
      <c r="E5" s="379">
        <v>0</v>
      </c>
      <c r="F5" s="379">
        <v>0</v>
      </c>
    </row>
    <row r="6" spans="1:6" ht="38.25" customHeight="1">
      <c r="A6" s="568" t="s">
        <v>445</v>
      </c>
      <c r="B6" s="568"/>
      <c r="C6" s="378" t="s">
        <v>446</v>
      </c>
      <c r="D6" s="378">
        <v>0</v>
      </c>
      <c r="E6" s="378">
        <v>0</v>
      </c>
      <c r="F6" s="379">
        <v>0</v>
      </c>
    </row>
    <row r="7" spans="1:6" ht="38.25" customHeight="1">
      <c r="A7" s="568" t="s">
        <v>447</v>
      </c>
      <c r="B7" s="568"/>
      <c r="C7" s="378" t="s">
        <v>448</v>
      </c>
      <c r="D7" s="380">
        <v>4840.3</v>
      </c>
      <c r="E7" s="380">
        <v>9272.2999999999993</v>
      </c>
      <c r="F7" s="379">
        <v>191.56457244385678</v>
      </c>
    </row>
    <row r="8" spans="1:6" ht="38.25" customHeight="1">
      <c r="A8" s="568" t="s">
        <v>449</v>
      </c>
      <c r="B8" s="568"/>
      <c r="C8" s="378" t="s">
        <v>450</v>
      </c>
      <c r="D8" s="378">
        <v>14.7</v>
      </c>
      <c r="E8" s="378">
        <v>33.700000000000003</v>
      </c>
      <c r="F8" s="379">
        <v>229.25170068027211</v>
      </c>
    </row>
    <row r="9" spans="1:6" ht="38.25" customHeight="1">
      <c r="A9" s="568" t="s">
        <v>79</v>
      </c>
      <c r="B9" s="568"/>
      <c r="C9" s="378" t="s">
        <v>198</v>
      </c>
      <c r="D9" s="378">
        <v>25024.400000000001</v>
      </c>
      <c r="E9" s="378">
        <v>25435.7</v>
      </c>
      <c r="F9" s="379">
        <v>101.64359585044996</v>
      </c>
    </row>
    <row r="10" spans="1:6" ht="38.25" customHeight="1"/>
  </sheetData>
  <mergeCells count="8">
    <mergeCell ref="B1:F1"/>
    <mergeCell ref="D3:E3"/>
    <mergeCell ref="A9:B9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B13" sqref="B13"/>
    </sheetView>
  </sheetViews>
  <sheetFormatPr defaultRowHeight="15"/>
  <cols>
    <col min="2" max="2" width="29" customWidth="1"/>
  </cols>
  <sheetData>
    <row r="1" spans="1:6" ht="47.25" customHeight="1">
      <c r="A1" s="364"/>
      <c r="B1" s="569" t="s">
        <v>551</v>
      </c>
      <c r="C1" s="569"/>
      <c r="D1" s="569"/>
      <c r="E1" s="569"/>
      <c r="F1" s="569"/>
    </row>
    <row r="2" spans="1:6">
      <c r="A2" s="364"/>
      <c r="B2" s="364"/>
      <c r="C2" s="364"/>
      <c r="D2" s="364"/>
      <c r="E2" s="364"/>
      <c r="F2" s="364"/>
    </row>
    <row r="3" spans="1:6" ht="38.25" customHeight="1">
      <c r="A3" s="570" t="s">
        <v>2</v>
      </c>
      <c r="B3" s="570"/>
      <c r="C3" s="378" t="s">
        <v>451</v>
      </c>
      <c r="D3" s="378" t="s">
        <v>452</v>
      </c>
      <c r="E3" s="378" t="s">
        <v>453</v>
      </c>
      <c r="F3" s="378" t="s">
        <v>55</v>
      </c>
    </row>
    <row r="4" spans="1:6" ht="38.25" customHeight="1">
      <c r="A4" s="568" t="s">
        <v>454</v>
      </c>
      <c r="B4" s="568"/>
      <c r="C4" s="378" t="s">
        <v>198</v>
      </c>
      <c r="D4" s="378">
        <v>294833.59999999998</v>
      </c>
      <c r="E4" s="378">
        <v>261223.8</v>
      </c>
      <c r="F4" s="379">
        <v>88.600417320142625</v>
      </c>
    </row>
    <row r="5" spans="1:6" ht="38.25" customHeight="1">
      <c r="A5" s="568" t="s">
        <v>455</v>
      </c>
      <c r="B5" s="568"/>
      <c r="C5" s="378" t="s">
        <v>198</v>
      </c>
      <c r="D5" s="378">
        <v>69608.899999999994</v>
      </c>
      <c r="E5" s="378">
        <v>67134.899999999994</v>
      </c>
      <c r="F5" s="379">
        <v>96.445856779808324</v>
      </c>
    </row>
    <row r="6" spans="1:6" ht="38.25" customHeight="1">
      <c r="A6" s="568" t="s">
        <v>456</v>
      </c>
      <c r="B6" s="568"/>
      <c r="C6" s="378" t="s">
        <v>457</v>
      </c>
      <c r="D6" s="378">
        <v>704</v>
      </c>
      <c r="E6" s="378">
        <v>678</v>
      </c>
      <c r="F6" s="379">
        <v>96.306818181818173</v>
      </c>
    </row>
    <row r="7" spans="1:6" ht="38.25" customHeight="1">
      <c r="A7" s="568" t="s">
        <v>458</v>
      </c>
      <c r="B7" s="568"/>
      <c r="C7" s="378" t="s">
        <v>457</v>
      </c>
      <c r="D7" s="378">
        <v>7215</v>
      </c>
      <c r="E7" s="378">
        <v>7550</v>
      </c>
      <c r="F7" s="379">
        <v>104.64310464310465</v>
      </c>
    </row>
  </sheetData>
  <mergeCells count="6">
    <mergeCell ref="A7:B7"/>
    <mergeCell ref="B1:F1"/>
    <mergeCell ref="A3:B3"/>
    <mergeCell ref="A4:B4"/>
    <mergeCell ref="A5:B5"/>
    <mergeCell ref="A6:B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N61"/>
  <sheetViews>
    <sheetView workbookViewId="0">
      <selection sqref="A1:XFD1048576"/>
    </sheetView>
  </sheetViews>
  <sheetFormatPr defaultRowHeight="10.5"/>
  <cols>
    <col min="1" max="1" width="1.7109375" style="2" customWidth="1"/>
    <col min="2" max="2" width="1.140625" style="2" customWidth="1"/>
    <col min="3" max="3" width="1" style="2" customWidth="1"/>
    <col min="4" max="4" width="4" style="2" customWidth="1"/>
    <col min="5" max="5" width="26.140625" style="2" customWidth="1"/>
    <col min="6" max="6" width="4.42578125" style="2" customWidth="1"/>
    <col min="7" max="7" width="23" style="2" customWidth="1"/>
    <col min="8" max="10" width="12.7109375" style="5" customWidth="1"/>
    <col min="11" max="16" width="9.140625" style="2"/>
    <col min="17" max="17" width="16.140625" style="2" customWidth="1"/>
    <col min="18" max="19" width="9.85546875" style="5" customWidth="1"/>
    <col min="20" max="256" width="9.140625" style="2"/>
    <col min="257" max="257" width="1.7109375" style="2" customWidth="1"/>
    <col min="258" max="258" width="1.140625" style="2" customWidth="1"/>
    <col min="259" max="259" width="1" style="2" customWidth="1"/>
    <col min="260" max="260" width="4" style="2" customWidth="1"/>
    <col min="261" max="261" width="26.140625" style="2" customWidth="1"/>
    <col min="262" max="262" width="4.42578125" style="2" customWidth="1"/>
    <col min="263" max="263" width="23" style="2" customWidth="1"/>
    <col min="264" max="266" width="12.7109375" style="2" customWidth="1"/>
    <col min="267" max="272" width="9.140625" style="2"/>
    <col min="273" max="273" width="16.140625" style="2" customWidth="1"/>
    <col min="274" max="275" width="9.85546875" style="2" customWidth="1"/>
    <col min="276" max="512" width="9.140625" style="2"/>
    <col min="513" max="513" width="1.7109375" style="2" customWidth="1"/>
    <col min="514" max="514" width="1.140625" style="2" customWidth="1"/>
    <col min="515" max="515" width="1" style="2" customWidth="1"/>
    <col min="516" max="516" width="4" style="2" customWidth="1"/>
    <col min="517" max="517" width="26.140625" style="2" customWidth="1"/>
    <col min="518" max="518" width="4.42578125" style="2" customWidth="1"/>
    <col min="519" max="519" width="23" style="2" customWidth="1"/>
    <col min="520" max="522" width="12.7109375" style="2" customWidth="1"/>
    <col min="523" max="528" width="9.140625" style="2"/>
    <col min="529" max="529" width="16.140625" style="2" customWidth="1"/>
    <col min="530" max="531" width="9.85546875" style="2" customWidth="1"/>
    <col min="532" max="768" width="9.140625" style="2"/>
    <col min="769" max="769" width="1.7109375" style="2" customWidth="1"/>
    <col min="770" max="770" width="1.140625" style="2" customWidth="1"/>
    <col min="771" max="771" width="1" style="2" customWidth="1"/>
    <col min="772" max="772" width="4" style="2" customWidth="1"/>
    <col min="773" max="773" width="26.140625" style="2" customWidth="1"/>
    <col min="774" max="774" width="4.42578125" style="2" customWidth="1"/>
    <col min="775" max="775" width="23" style="2" customWidth="1"/>
    <col min="776" max="778" width="12.7109375" style="2" customWidth="1"/>
    <col min="779" max="784" width="9.140625" style="2"/>
    <col min="785" max="785" width="16.140625" style="2" customWidth="1"/>
    <col min="786" max="787" width="9.85546875" style="2" customWidth="1"/>
    <col min="788" max="1024" width="9.140625" style="2"/>
    <col min="1025" max="1025" width="1.7109375" style="2" customWidth="1"/>
    <col min="1026" max="1026" width="1.140625" style="2" customWidth="1"/>
    <col min="1027" max="1027" width="1" style="2" customWidth="1"/>
    <col min="1028" max="1028" width="4" style="2" customWidth="1"/>
    <col min="1029" max="1029" width="26.140625" style="2" customWidth="1"/>
    <col min="1030" max="1030" width="4.42578125" style="2" customWidth="1"/>
    <col min="1031" max="1031" width="23" style="2" customWidth="1"/>
    <col min="1032" max="1034" width="12.7109375" style="2" customWidth="1"/>
    <col min="1035" max="1040" width="9.140625" style="2"/>
    <col min="1041" max="1041" width="16.140625" style="2" customWidth="1"/>
    <col min="1042" max="1043" width="9.85546875" style="2" customWidth="1"/>
    <col min="1044" max="1280" width="9.140625" style="2"/>
    <col min="1281" max="1281" width="1.7109375" style="2" customWidth="1"/>
    <col min="1282" max="1282" width="1.140625" style="2" customWidth="1"/>
    <col min="1283" max="1283" width="1" style="2" customWidth="1"/>
    <col min="1284" max="1284" width="4" style="2" customWidth="1"/>
    <col min="1285" max="1285" width="26.140625" style="2" customWidth="1"/>
    <col min="1286" max="1286" width="4.42578125" style="2" customWidth="1"/>
    <col min="1287" max="1287" width="23" style="2" customWidth="1"/>
    <col min="1288" max="1290" width="12.7109375" style="2" customWidth="1"/>
    <col min="1291" max="1296" width="9.140625" style="2"/>
    <col min="1297" max="1297" width="16.140625" style="2" customWidth="1"/>
    <col min="1298" max="1299" width="9.85546875" style="2" customWidth="1"/>
    <col min="1300" max="1536" width="9.140625" style="2"/>
    <col min="1537" max="1537" width="1.7109375" style="2" customWidth="1"/>
    <col min="1538" max="1538" width="1.140625" style="2" customWidth="1"/>
    <col min="1539" max="1539" width="1" style="2" customWidth="1"/>
    <col min="1540" max="1540" width="4" style="2" customWidth="1"/>
    <col min="1541" max="1541" width="26.140625" style="2" customWidth="1"/>
    <col min="1542" max="1542" width="4.42578125" style="2" customWidth="1"/>
    <col min="1543" max="1543" width="23" style="2" customWidth="1"/>
    <col min="1544" max="1546" width="12.7109375" style="2" customWidth="1"/>
    <col min="1547" max="1552" width="9.140625" style="2"/>
    <col min="1553" max="1553" width="16.140625" style="2" customWidth="1"/>
    <col min="1554" max="1555" width="9.85546875" style="2" customWidth="1"/>
    <col min="1556" max="1792" width="9.140625" style="2"/>
    <col min="1793" max="1793" width="1.7109375" style="2" customWidth="1"/>
    <col min="1794" max="1794" width="1.140625" style="2" customWidth="1"/>
    <col min="1795" max="1795" width="1" style="2" customWidth="1"/>
    <col min="1796" max="1796" width="4" style="2" customWidth="1"/>
    <col min="1797" max="1797" width="26.140625" style="2" customWidth="1"/>
    <col min="1798" max="1798" width="4.42578125" style="2" customWidth="1"/>
    <col min="1799" max="1799" width="23" style="2" customWidth="1"/>
    <col min="1800" max="1802" width="12.7109375" style="2" customWidth="1"/>
    <col min="1803" max="1808" width="9.140625" style="2"/>
    <col min="1809" max="1809" width="16.140625" style="2" customWidth="1"/>
    <col min="1810" max="1811" width="9.85546875" style="2" customWidth="1"/>
    <col min="1812" max="2048" width="9.140625" style="2"/>
    <col min="2049" max="2049" width="1.7109375" style="2" customWidth="1"/>
    <col min="2050" max="2050" width="1.140625" style="2" customWidth="1"/>
    <col min="2051" max="2051" width="1" style="2" customWidth="1"/>
    <col min="2052" max="2052" width="4" style="2" customWidth="1"/>
    <col min="2053" max="2053" width="26.140625" style="2" customWidth="1"/>
    <col min="2054" max="2054" width="4.42578125" style="2" customWidth="1"/>
    <col min="2055" max="2055" width="23" style="2" customWidth="1"/>
    <col min="2056" max="2058" width="12.7109375" style="2" customWidth="1"/>
    <col min="2059" max="2064" width="9.140625" style="2"/>
    <col min="2065" max="2065" width="16.140625" style="2" customWidth="1"/>
    <col min="2066" max="2067" width="9.85546875" style="2" customWidth="1"/>
    <col min="2068" max="2304" width="9.140625" style="2"/>
    <col min="2305" max="2305" width="1.7109375" style="2" customWidth="1"/>
    <col min="2306" max="2306" width="1.140625" style="2" customWidth="1"/>
    <col min="2307" max="2307" width="1" style="2" customWidth="1"/>
    <col min="2308" max="2308" width="4" style="2" customWidth="1"/>
    <col min="2309" max="2309" width="26.140625" style="2" customWidth="1"/>
    <col min="2310" max="2310" width="4.42578125" style="2" customWidth="1"/>
    <col min="2311" max="2311" width="23" style="2" customWidth="1"/>
    <col min="2312" max="2314" width="12.7109375" style="2" customWidth="1"/>
    <col min="2315" max="2320" width="9.140625" style="2"/>
    <col min="2321" max="2321" width="16.140625" style="2" customWidth="1"/>
    <col min="2322" max="2323" width="9.85546875" style="2" customWidth="1"/>
    <col min="2324" max="2560" width="9.140625" style="2"/>
    <col min="2561" max="2561" width="1.7109375" style="2" customWidth="1"/>
    <col min="2562" max="2562" width="1.140625" style="2" customWidth="1"/>
    <col min="2563" max="2563" width="1" style="2" customWidth="1"/>
    <col min="2564" max="2564" width="4" style="2" customWidth="1"/>
    <col min="2565" max="2565" width="26.140625" style="2" customWidth="1"/>
    <col min="2566" max="2566" width="4.42578125" style="2" customWidth="1"/>
    <col min="2567" max="2567" width="23" style="2" customWidth="1"/>
    <col min="2568" max="2570" width="12.7109375" style="2" customWidth="1"/>
    <col min="2571" max="2576" width="9.140625" style="2"/>
    <col min="2577" max="2577" width="16.140625" style="2" customWidth="1"/>
    <col min="2578" max="2579" width="9.85546875" style="2" customWidth="1"/>
    <col min="2580" max="2816" width="9.140625" style="2"/>
    <col min="2817" max="2817" width="1.7109375" style="2" customWidth="1"/>
    <col min="2818" max="2818" width="1.140625" style="2" customWidth="1"/>
    <col min="2819" max="2819" width="1" style="2" customWidth="1"/>
    <col min="2820" max="2820" width="4" style="2" customWidth="1"/>
    <col min="2821" max="2821" width="26.140625" style="2" customWidth="1"/>
    <col min="2822" max="2822" width="4.42578125" style="2" customWidth="1"/>
    <col min="2823" max="2823" width="23" style="2" customWidth="1"/>
    <col min="2824" max="2826" width="12.7109375" style="2" customWidth="1"/>
    <col min="2827" max="2832" width="9.140625" style="2"/>
    <col min="2833" max="2833" width="16.140625" style="2" customWidth="1"/>
    <col min="2834" max="2835" width="9.85546875" style="2" customWidth="1"/>
    <col min="2836" max="3072" width="9.140625" style="2"/>
    <col min="3073" max="3073" width="1.7109375" style="2" customWidth="1"/>
    <col min="3074" max="3074" width="1.140625" style="2" customWidth="1"/>
    <col min="3075" max="3075" width="1" style="2" customWidth="1"/>
    <col min="3076" max="3076" width="4" style="2" customWidth="1"/>
    <col min="3077" max="3077" width="26.140625" style="2" customWidth="1"/>
    <col min="3078" max="3078" width="4.42578125" style="2" customWidth="1"/>
    <col min="3079" max="3079" width="23" style="2" customWidth="1"/>
    <col min="3080" max="3082" width="12.7109375" style="2" customWidth="1"/>
    <col min="3083" max="3088" width="9.140625" style="2"/>
    <col min="3089" max="3089" width="16.140625" style="2" customWidth="1"/>
    <col min="3090" max="3091" width="9.85546875" style="2" customWidth="1"/>
    <col min="3092" max="3328" width="9.140625" style="2"/>
    <col min="3329" max="3329" width="1.7109375" style="2" customWidth="1"/>
    <col min="3330" max="3330" width="1.140625" style="2" customWidth="1"/>
    <col min="3331" max="3331" width="1" style="2" customWidth="1"/>
    <col min="3332" max="3332" width="4" style="2" customWidth="1"/>
    <col min="3333" max="3333" width="26.140625" style="2" customWidth="1"/>
    <col min="3334" max="3334" width="4.42578125" style="2" customWidth="1"/>
    <col min="3335" max="3335" width="23" style="2" customWidth="1"/>
    <col min="3336" max="3338" width="12.7109375" style="2" customWidth="1"/>
    <col min="3339" max="3344" width="9.140625" style="2"/>
    <col min="3345" max="3345" width="16.140625" style="2" customWidth="1"/>
    <col min="3346" max="3347" width="9.85546875" style="2" customWidth="1"/>
    <col min="3348" max="3584" width="9.140625" style="2"/>
    <col min="3585" max="3585" width="1.7109375" style="2" customWidth="1"/>
    <col min="3586" max="3586" width="1.140625" style="2" customWidth="1"/>
    <col min="3587" max="3587" width="1" style="2" customWidth="1"/>
    <col min="3588" max="3588" width="4" style="2" customWidth="1"/>
    <col min="3589" max="3589" width="26.140625" style="2" customWidth="1"/>
    <col min="3590" max="3590" width="4.42578125" style="2" customWidth="1"/>
    <col min="3591" max="3591" width="23" style="2" customWidth="1"/>
    <col min="3592" max="3594" width="12.7109375" style="2" customWidth="1"/>
    <col min="3595" max="3600" width="9.140625" style="2"/>
    <col min="3601" max="3601" width="16.140625" style="2" customWidth="1"/>
    <col min="3602" max="3603" width="9.85546875" style="2" customWidth="1"/>
    <col min="3604" max="3840" width="9.140625" style="2"/>
    <col min="3841" max="3841" width="1.7109375" style="2" customWidth="1"/>
    <col min="3842" max="3842" width="1.140625" style="2" customWidth="1"/>
    <col min="3843" max="3843" width="1" style="2" customWidth="1"/>
    <col min="3844" max="3844" width="4" style="2" customWidth="1"/>
    <col min="3845" max="3845" width="26.140625" style="2" customWidth="1"/>
    <col min="3846" max="3846" width="4.42578125" style="2" customWidth="1"/>
    <col min="3847" max="3847" width="23" style="2" customWidth="1"/>
    <col min="3848" max="3850" width="12.7109375" style="2" customWidth="1"/>
    <col min="3851" max="3856" width="9.140625" style="2"/>
    <col min="3857" max="3857" width="16.140625" style="2" customWidth="1"/>
    <col min="3858" max="3859" width="9.85546875" style="2" customWidth="1"/>
    <col min="3860" max="4096" width="9.140625" style="2"/>
    <col min="4097" max="4097" width="1.7109375" style="2" customWidth="1"/>
    <col min="4098" max="4098" width="1.140625" style="2" customWidth="1"/>
    <col min="4099" max="4099" width="1" style="2" customWidth="1"/>
    <col min="4100" max="4100" width="4" style="2" customWidth="1"/>
    <col min="4101" max="4101" width="26.140625" style="2" customWidth="1"/>
    <col min="4102" max="4102" width="4.42578125" style="2" customWidth="1"/>
    <col min="4103" max="4103" width="23" style="2" customWidth="1"/>
    <col min="4104" max="4106" width="12.7109375" style="2" customWidth="1"/>
    <col min="4107" max="4112" width="9.140625" style="2"/>
    <col min="4113" max="4113" width="16.140625" style="2" customWidth="1"/>
    <col min="4114" max="4115" width="9.85546875" style="2" customWidth="1"/>
    <col min="4116" max="4352" width="9.140625" style="2"/>
    <col min="4353" max="4353" width="1.7109375" style="2" customWidth="1"/>
    <col min="4354" max="4354" width="1.140625" style="2" customWidth="1"/>
    <col min="4355" max="4355" width="1" style="2" customWidth="1"/>
    <col min="4356" max="4356" width="4" style="2" customWidth="1"/>
    <col min="4357" max="4357" width="26.140625" style="2" customWidth="1"/>
    <col min="4358" max="4358" width="4.42578125" style="2" customWidth="1"/>
    <col min="4359" max="4359" width="23" style="2" customWidth="1"/>
    <col min="4360" max="4362" width="12.7109375" style="2" customWidth="1"/>
    <col min="4363" max="4368" width="9.140625" style="2"/>
    <col min="4369" max="4369" width="16.140625" style="2" customWidth="1"/>
    <col min="4370" max="4371" width="9.85546875" style="2" customWidth="1"/>
    <col min="4372" max="4608" width="9.140625" style="2"/>
    <col min="4609" max="4609" width="1.7109375" style="2" customWidth="1"/>
    <col min="4610" max="4610" width="1.140625" style="2" customWidth="1"/>
    <col min="4611" max="4611" width="1" style="2" customWidth="1"/>
    <col min="4612" max="4612" width="4" style="2" customWidth="1"/>
    <col min="4613" max="4613" width="26.140625" style="2" customWidth="1"/>
    <col min="4614" max="4614" width="4.42578125" style="2" customWidth="1"/>
    <col min="4615" max="4615" width="23" style="2" customWidth="1"/>
    <col min="4616" max="4618" width="12.7109375" style="2" customWidth="1"/>
    <col min="4619" max="4624" width="9.140625" style="2"/>
    <col min="4625" max="4625" width="16.140625" style="2" customWidth="1"/>
    <col min="4626" max="4627" width="9.85546875" style="2" customWidth="1"/>
    <col min="4628" max="4864" width="9.140625" style="2"/>
    <col min="4865" max="4865" width="1.7109375" style="2" customWidth="1"/>
    <col min="4866" max="4866" width="1.140625" style="2" customWidth="1"/>
    <col min="4867" max="4867" width="1" style="2" customWidth="1"/>
    <col min="4868" max="4868" width="4" style="2" customWidth="1"/>
    <col min="4869" max="4869" width="26.140625" style="2" customWidth="1"/>
    <col min="4870" max="4870" width="4.42578125" style="2" customWidth="1"/>
    <col min="4871" max="4871" width="23" style="2" customWidth="1"/>
    <col min="4872" max="4874" width="12.7109375" style="2" customWidth="1"/>
    <col min="4875" max="4880" width="9.140625" style="2"/>
    <col min="4881" max="4881" width="16.140625" style="2" customWidth="1"/>
    <col min="4882" max="4883" width="9.85546875" style="2" customWidth="1"/>
    <col min="4884" max="5120" width="9.140625" style="2"/>
    <col min="5121" max="5121" width="1.7109375" style="2" customWidth="1"/>
    <col min="5122" max="5122" width="1.140625" style="2" customWidth="1"/>
    <col min="5123" max="5123" width="1" style="2" customWidth="1"/>
    <col min="5124" max="5124" width="4" style="2" customWidth="1"/>
    <col min="5125" max="5125" width="26.140625" style="2" customWidth="1"/>
    <col min="5126" max="5126" width="4.42578125" style="2" customWidth="1"/>
    <col min="5127" max="5127" width="23" style="2" customWidth="1"/>
    <col min="5128" max="5130" width="12.7109375" style="2" customWidth="1"/>
    <col min="5131" max="5136" width="9.140625" style="2"/>
    <col min="5137" max="5137" width="16.140625" style="2" customWidth="1"/>
    <col min="5138" max="5139" width="9.85546875" style="2" customWidth="1"/>
    <col min="5140" max="5376" width="9.140625" style="2"/>
    <col min="5377" max="5377" width="1.7109375" style="2" customWidth="1"/>
    <col min="5378" max="5378" width="1.140625" style="2" customWidth="1"/>
    <col min="5379" max="5379" width="1" style="2" customWidth="1"/>
    <col min="5380" max="5380" width="4" style="2" customWidth="1"/>
    <col min="5381" max="5381" width="26.140625" style="2" customWidth="1"/>
    <col min="5382" max="5382" width="4.42578125" style="2" customWidth="1"/>
    <col min="5383" max="5383" width="23" style="2" customWidth="1"/>
    <col min="5384" max="5386" width="12.7109375" style="2" customWidth="1"/>
    <col min="5387" max="5392" width="9.140625" style="2"/>
    <col min="5393" max="5393" width="16.140625" style="2" customWidth="1"/>
    <col min="5394" max="5395" width="9.85546875" style="2" customWidth="1"/>
    <col min="5396" max="5632" width="9.140625" style="2"/>
    <col min="5633" max="5633" width="1.7109375" style="2" customWidth="1"/>
    <col min="5634" max="5634" width="1.140625" style="2" customWidth="1"/>
    <col min="5635" max="5635" width="1" style="2" customWidth="1"/>
    <col min="5636" max="5636" width="4" style="2" customWidth="1"/>
    <col min="5637" max="5637" width="26.140625" style="2" customWidth="1"/>
    <col min="5638" max="5638" width="4.42578125" style="2" customWidth="1"/>
    <col min="5639" max="5639" width="23" style="2" customWidth="1"/>
    <col min="5640" max="5642" width="12.7109375" style="2" customWidth="1"/>
    <col min="5643" max="5648" width="9.140625" style="2"/>
    <col min="5649" max="5649" width="16.140625" style="2" customWidth="1"/>
    <col min="5650" max="5651" width="9.85546875" style="2" customWidth="1"/>
    <col min="5652" max="5888" width="9.140625" style="2"/>
    <col min="5889" max="5889" width="1.7109375" style="2" customWidth="1"/>
    <col min="5890" max="5890" width="1.140625" style="2" customWidth="1"/>
    <col min="5891" max="5891" width="1" style="2" customWidth="1"/>
    <col min="5892" max="5892" width="4" style="2" customWidth="1"/>
    <col min="5893" max="5893" width="26.140625" style="2" customWidth="1"/>
    <col min="5894" max="5894" width="4.42578125" style="2" customWidth="1"/>
    <col min="5895" max="5895" width="23" style="2" customWidth="1"/>
    <col min="5896" max="5898" width="12.7109375" style="2" customWidth="1"/>
    <col min="5899" max="5904" width="9.140625" style="2"/>
    <col min="5905" max="5905" width="16.140625" style="2" customWidth="1"/>
    <col min="5906" max="5907" width="9.85546875" style="2" customWidth="1"/>
    <col min="5908" max="6144" width="9.140625" style="2"/>
    <col min="6145" max="6145" width="1.7109375" style="2" customWidth="1"/>
    <col min="6146" max="6146" width="1.140625" style="2" customWidth="1"/>
    <col min="6147" max="6147" width="1" style="2" customWidth="1"/>
    <col min="6148" max="6148" width="4" style="2" customWidth="1"/>
    <col min="6149" max="6149" width="26.140625" style="2" customWidth="1"/>
    <col min="6150" max="6150" width="4.42578125" style="2" customWidth="1"/>
    <col min="6151" max="6151" width="23" style="2" customWidth="1"/>
    <col min="6152" max="6154" width="12.7109375" style="2" customWidth="1"/>
    <col min="6155" max="6160" width="9.140625" style="2"/>
    <col min="6161" max="6161" width="16.140625" style="2" customWidth="1"/>
    <col min="6162" max="6163" width="9.85546875" style="2" customWidth="1"/>
    <col min="6164" max="6400" width="9.140625" style="2"/>
    <col min="6401" max="6401" width="1.7109375" style="2" customWidth="1"/>
    <col min="6402" max="6402" width="1.140625" style="2" customWidth="1"/>
    <col min="6403" max="6403" width="1" style="2" customWidth="1"/>
    <col min="6404" max="6404" width="4" style="2" customWidth="1"/>
    <col min="6405" max="6405" width="26.140625" style="2" customWidth="1"/>
    <col min="6406" max="6406" width="4.42578125" style="2" customWidth="1"/>
    <col min="6407" max="6407" width="23" style="2" customWidth="1"/>
    <col min="6408" max="6410" width="12.7109375" style="2" customWidth="1"/>
    <col min="6411" max="6416" width="9.140625" style="2"/>
    <col min="6417" max="6417" width="16.140625" style="2" customWidth="1"/>
    <col min="6418" max="6419" width="9.85546875" style="2" customWidth="1"/>
    <col min="6420" max="6656" width="9.140625" style="2"/>
    <col min="6657" max="6657" width="1.7109375" style="2" customWidth="1"/>
    <col min="6658" max="6658" width="1.140625" style="2" customWidth="1"/>
    <col min="6659" max="6659" width="1" style="2" customWidth="1"/>
    <col min="6660" max="6660" width="4" style="2" customWidth="1"/>
    <col min="6661" max="6661" width="26.140625" style="2" customWidth="1"/>
    <col min="6662" max="6662" width="4.42578125" style="2" customWidth="1"/>
    <col min="6663" max="6663" width="23" style="2" customWidth="1"/>
    <col min="6664" max="6666" width="12.7109375" style="2" customWidth="1"/>
    <col min="6667" max="6672" width="9.140625" style="2"/>
    <col min="6673" max="6673" width="16.140625" style="2" customWidth="1"/>
    <col min="6674" max="6675" width="9.85546875" style="2" customWidth="1"/>
    <col min="6676" max="6912" width="9.140625" style="2"/>
    <col min="6913" max="6913" width="1.7109375" style="2" customWidth="1"/>
    <col min="6914" max="6914" width="1.140625" style="2" customWidth="1"/>
    <col min="6915" max="6915" width="1" style="2" customWidth="1"/>
    <col min="6916" max="6916" width="4" style="2" customWidth="1"/>
    <col min="6917" max="6917" width="26.140625" style="2" customWidth="1"/>
    <col min="6918" max="6918" width="4.42578125" style="2" customWidth="1"/>
    <col min="6919" max="6919" width="23" style="2" customWidth="1"/>
    <col min="6920" max="6922" width="12.7109375" style="2" customWidth="1"/>
    <col min="6923" max="6928" width="9.140625" style="2"/>
    <col min="6929" max="6929" width="16.140625" style="2" customWidth="1"/>
    <col min="6930" max="6931" width="9.85546875" style="2" customWidth="1"/>
    <col min="6932" max="7168" width="9.140625" style="2"/>
    <col min="7169" max="7169" width="1.7109375" style="2" customWidth="1"/>
    <col min="7170" max="7170" width="1.140625" style="2" customWidth="1"/>
    <col min="7171" max="7171" width="1" style="2" customWidth="1"/>
    <col min="7172" max="7172" width="4" style="2" customWidth="1"/>
    <col min="7173" max="7173" width="26.140625" style="2" customWidth="1"/>
    <col min="7174" max="7174" width="4.42578125" style="2" customWidth="1"/>
    <col min="7175" max="7175" width="23" style="2" customWidth="1"/>
    <col min="7176" max="7178" width="12.7109375" style="2" customWidth="1"/>
    <col min="7179" max="7184" width="9.140625" style="2"/>
    <col min="7185" max="7185" width="16.140625" style="2" customWidth="1"/>
    <col min="7186" max="7187" width="9.85546875" style="2" customWidth="1"/>
    <col min="7188" max="7424" width="9.140625" style="2"/>
    <col min="7425" max="7425" width="1.7109375" style="2" customWidth="1"/>
    <col min="7426" max="7426" width="1.140625" style="2" customWidth="1"/>
    <col min="7427" max="7427" width="1" style="2" customWidth="1"/>
    <col min="7428" max="7428" width="4" style="2" customWidth="1"/>
    <col min="7429" max="7429" width="26.140625" style="2" customWidth="1"/>
    <col min="7430" max="7430" width="4.42578125" style="2" customWidth="1"/>
    <col min="7431" max="7431" width="23" style="2" customWidth="1"/>
    <col min="7432" max="7434" width="12.7109375" style="2" customWidth="1"/>
    <col min="7435" max="7440" width="9.140625" style="2"/>
    <col min="7441" max="7441" width="16.140625" style="2" customWidth="1"/>
    <col min="7442" max="7443" width="9.85546875" style="2" customWidth="1"/>
    <col min="7444" max="7680" width="9.140625" style="2"/>
    <col min="7681" max="7681" width="1.7109375" style="2" customWidth="1"/>
    <col min="7682" max="7682" width="1.140625" style="2" customWidth="1"/>
    <col min="7683" max="7683" width="1" style="2" customWidth="1"/>
    <col min="7684" max="7684" width="4" style="2" customWidth="1"/>
    <col min="7685" max="7685" width="26.140625" style="2" customWidth="1"/>
    <col min="7686" max="7686" width="4.42578125" style="2" customWidth="1"/>
    <col min="7687" max="7687" width="23" style="2" customWidth="1"/>
    <col min="7688" max="7690" width="12.7109375" style="2" customWidth="1"/>
    <col min="7691" max="7696" width="9.140625" style="2"/>
    <col min="7697" max="7697" width="16.140625" style="2" customWidth="1"/>
    <col min="7698" max="7699" width="9.85546875" style="2" customWidth="1"/>
    <col min="7700" max="7936" width="9.140625" style="2"/>
    <col min="7937" max="7937" width="1.7109375" style="2" customWidth="1"/>
    <col min="7938" max="7938" width="1.140625" style="2" customWidth="1"/>
    <col min="7939" max="7939" width="1" style="2" customWidth="1"/>
    <col min="7940" max="7940" width="4" style="2" customWidth="1"/>
    <col min="7941" max="7941" width="26.140625" style="2" customWidth="1"/>
    <col min="7942" max="7942" width="4.42578125" style="2" customWidth="1"/>
    <col min="7943" max="7943" width="23" style="2" customWidth="1"/>
    <col min="7944" max="7946" width="12.7109375" style="2" customWidth="1"/>
    <col min="7947" max="7952" width="9.140625" style="2"/>
    <col min="7953" max="7953" width="16.140625" style="2" customWidth="1"/>
    <col min="7954" max="7955" width="9.85546875" style="2" customWidth="1"/>
    <col min="7956" max="8192" width="9.140625" style="2"/>
    <col min="8193" max="8193" width="1.7109375" style="2" customWidth="1"/>
    <col min="8194" max="8194" width="1.140625" style="2" customWidth="1"/>
    <col min="8195" max="8195" width="1" style="2" customWidth="1"/>
    <col min="8196" max="8196" width="4" style="2" customWidth="1"/>
    <col min="8197" max="8197" width="26.140625" style="2" customWidth="1"/>
    <col min="8198" max="8198" width="4.42578125" style="2" customWidth="1"/>
    <col min="8199" max="8199" width="23" style="2" customWidth="1"/>
    <col min="8200" max="8202" width="12.7109375" style="2" customWidth="1"/>
    <col min="8203" max="8208" width="9.140625" style="2"/>
    <col min="8209" max="8209" width="16.140625" style="2" customWidth="1"/>
    <col min="8210" max="8211" width="9.85546875" style="2" customWidth="1"/>
    <col min="8212" max="8448" width="9.140625" style="2"/>
    <col min="8449" max="8449" width="1.7109375" style="2" customWidth="1"/>
    <col min="8450" max="8450" width="1.140625" style="2" customWidth="1"/>
    <col min="8451" max="8451" width="1" style="2" customWidth="1"/>
    <col min="8452" max="8452" width="4" style="2" customWidth="1"/>
    <col min="8453" max="8453" width="26.140625" style="2" customWidth="1"/>
    <col min="8454" max="8454" width="4.42578125" style="2" customWidth="1"/>
    <col min="8455" max="8455" width="23" style="2" customWidth="1"/>
    <col min="8456" max="8458" width="12.7109375" style="2" customWidth="1"/>
    <col min="8459" max="8464" width="9.140625" style="2"/>
    <col min="8465" max="8465" width="16.140625" style="2" customWidth="1"/>
    <col min="8466" max="8467" width="9.85546875" style="2" customWidth="1"/>
    <col min="8468" max="8704" width="9.140625" style="2"/>
    <col min="8705" max="8705" width="1.7109375" style="2" customWidth="1"/>
    <col min="8706" max="8706" width="1.140625" style="2" customWidth="1"/>
    <col min="8707" max="8707" width="1" style="2" customWidth="1"/>
    <col min="8708" max="8708" width="4" style="2" customWidth="1"/>
    <col min="8709" max="8709" width="26.140625" style="2" customWidth="1"/>
    <col min="8710" max="8710" width="4.42578125" style="2" customWidth="1"/>
    <col min="8711" max="8711" width="23" style="2" customWidth="1"/>
    <col min="8712" max="8714" width="12.7109375" style="2" customWidth="1"/>
    <col min="8715" max="8720" width="9.140625" style="2"/>
    <col min="8721" max="8721" width="16.140625" style="2" customWidth="1"/>
    <col min="8722" max="8723" width="9.85546875" style="2" customWidth="1"/>
    <col min="8724" max="8960" width="9.140625" style="2"/>
    <col min="8961" max="8961" width="1.7109375" style="2" customWidth="1"/>
    <col min="8962" max="8962" width="1.140625" style="2" customWidth="1"/>
    <col min="8963" max="8963" width="1" style="2" customWidth="1"/>
    <col min="8964" max="8964" width="4" style="2" customWidth="1"/>
    <col min="8965" max="8965" width="26.140625" style="2" customWidth="1"/>
    <col min="8966" max="8966" width="4.42578125" style="2" customWidth="1"/>
    <col min="8967" max="8967" width="23" style="2" customWidth="1"/>
    <col min="8968" max="8970" width="12.7109375" style="2" customWidth="1"/>
    <col min="8971" max="8976" width="9.140625" style="2"/>
    <col min="8977" max="8977" width="16.140625" style="2" customWidth="1"/>
    <col min="8978" max="8979" width="9.85546875" style="2" customWidth="1"/>
    <col min="8980" max="9216" width="9.140625" style="2"/>
    <col min="9217" max="9217" width="1.7109375" style="2" customWidth="1"/>
    <col min="9218" max="9218" width="1.140625" style="2" customWidth="1"/>
    <col min="9219" max="9219" width="1" style="2" customWidth="1"/>
    <col min="9220" max="9220" width="4" style="2" customWidth="1"/>
    <col min="9221" max="9221" width="26.140625" style="2" customWidth="1"/>
    <col min="9222" max="9222" width="4.42578125" style="2" customWidth="1"/>
    <col min="9223" max="9223" width="23" style="2" customWidth="1"/>
    <col min="9224" max="9226" width="12.7109375" style="2" customWidth="1"/>
    <col min="9227" max="9232" width="9.140625" style="2"/>
    <col min="9233" max="9233" width="16.140625" style="2" customWidth="1"/>
    <col min="9234" max="9235" width="9.85546875" style="2" customWidth="1"/>
    <col min="9236" max="9472" width="9.140625" style="2"/>
    <col min="9473" max="9473" width="1.7109375" style="2" customWidth="1"/>
    <col min="9474" max="9474" width="1.140625" style="2" customWidth="1"/>
    <col min="9475" max="9475" width="1" style="2" customWidth="1"/>
    <col min="9476" max="9476" width="4" style="2" customWidth="1"/>
    <col min="9477" max="9477" width="26.140625" style="2" customWidth="1"/>
    <col min="9478" max="9478" width="4.42578125" style="2" customWidth="1"/>
    <col min="9479" max="9479" width="23" style="2" customWidth="1"/>
    <col min="9480" max="9482" width="12.7109375" style="2" customWidth="1"/>
    <col min="9483" max="9488" width="9.140625" style="2"/>
    <col min="9489" max="9489" width="16.140625" style="2" customWidth="1"/>
    <col min="9490" max="9491" width="9.85546875" style="2" customWidth="1"/>
    <col min="9492" max="9728" width="9.140625" style="2"/>
    <col min="9729" max="9729" width="1.7109375" style="2" customWidth="1"/>
    <col min="9730" max="9730" width="1.140625" style="2" customWidth="1"/>
    <col min="9731" max="9731" width="1" style="2" customWidth="1"/>
    <col min="9732" max="9732" width="4" style="2" customWidth="1"/>
    <col min="9733" max="9733" width="26.140625" style="2" customWidth="1"/>
    <col min="9734" max="9734" width="4.42578125" style="2" customWidth="1"/>
    <col min="9735" max="9735" width="23" style="2" customWidth="1"/>
    <col min="9736" max="9738" width="12.7109375" style="2" customWidth="1"/>
    <col min="9739" max="9744" width="9.140625" style="2"/>
    <col min="9745" max="9745" width="16.140625" style="2" customWidth="1"/>
    <col min="9746" max="9747" width="9.85546875" style="2" customWidth="1"/>
    <col min="9748" max="9984" width="9.140625" style="2"/>
    <col min="9985" max="9985" width="1.7109375" style="2" customWidth="1"/>
    <col min="9986" max="9986" width="1.140625" style="2" customWidth="1"/>
    <col min="9987" max="9987" width="1" style="2" customWidth="1"/>
    <col min="9988" max="9988" width="4" style="2" customWidth="1"/>
    <col min="9989" max="9989" width="26.140625" style="2" customWidth="1"/>
    <col min="9990" max="9990" width="4.42578125" style="2" customWidth="1"/>
    <col min="9991" max="9991" width="23" style="2" customWidth="1"/>
    <col min="9992" max="9994" width="12.7109375" style="2" customWidth="1"/>
    <col min="9995" max="10000" width="9.140625" style="2"/>
    <col min="10001" max="10001" width="16.140625" style="2" customWidth="1"/>
    <col min="10002" max="10003" width="9.85546875" style="2" customWidth="1"/>
    <col min="10004" max="10240" width="9.140625" style="2"/>
    <col min="10241" max="10241" width="1.7109375" style="2" customWidth="1"/>
    <col min="10242" max="10242" width="1.140625" style="2" customWidth="1"/>
    <col min="10243" max="10243" width="1" style="2" customWidth="1"/>
    <col min="10244" max="10244" width="4" style="2" customWidth="1"/>
    <col min="10245" max="10245" width="26.140625" style="2" customWidth="1"/>
    <col min="10246" max="10246" width="4.42578125" style="2" customWidth="1"/>
    <col min="10247" max="10247" width="23" style="2" customWidth="1"/>
    <col min="10248" max="10250" width="12.7109375" style="2" customWidth="1"/>
    <col min="10251" max="10256" width="9.140625" style="2"/>
    <col min="10257" max="10257" width="16.140625" style="2" customWidth="1"/>
    <col min="10258" max="10259" width="9.85546875" style="2" customWidth="1"/>
    <col min="10260" max="10496" width="9.140625" style="2"/>
    <col min="10497" max="10497" width="1.7109375" style="2" customWidth="1"/>
    <col min="10498" max="10498" width="1.140625" style="2" customWidth="1"/>
    <col min="10499" max="10499" width="1" style="2" customWidth="1"/>
    <col min="10500" max="10500" width="4" style="2" customWidth="1"/>
    <col min="10501" max="10501" width="26.140625" style="2" customWidth="1"/>
    <col min="10502" max="10502" width="4.42578125" style="2" customWidth="1"/>
    <col min="10503" max="10503" width="23" style="2" customWidth="1"/>
    <col min="10504" max="10506" width="12.7109375" style="2" customWidth="1"/>
    <col min="10507" max="10512" width="9.140625" style="2"/>
    <col min="10513" max="10513" width="16.140625" style="2" customWidth="1"/>
    <col min="10514" max="10515" width="9.85546875" style="2" customWidth="1"/>
    <col min="10516" max="10752" width="9.140625" style="2"/>
    <col min="10753" max="10753" width="1.7109375" style="2" customWidth="1"/>
    <col min="10754" max="10754" width="1.140625" style="2" customWidth="1"/>
    <col min="10755" max="10755" width="1" style="2" customWidth="1"/>
    <col min="10756" max="10756" width="4" style="2" customWidth="1"/>
    <col min="10757" max="10757" width="26.140625" style="2" customWidth="1"/>
    <col min="10758" max="10758" width="4.42578125" style="2" customWidth="1"/>
    <col min="10759" max="10759" width="23" style="2" customWidth="1"/>
    <col min="10760" max="10762" width="12.7109375" style="2" customWidth="1"/>
    <col min="10763" max="10768" width="9.140625" style="2"/>
    <col min="10769" max="10769" width="16.140625" style="2" customWidth="1"/>
    <col min="10770" max="10771" width="9.85546875" style="2" customWidth="1"/>
    <col min="10772" max="11008" width="9.140625" style="2"/>
    <col min="11009" max="11009" width="1.7109375" style="2" customWidth="1"/>
    <col min="11010" max="11010" width="1.140625" style="2" customWidth="1"/>
    <col min="11011" max="11011" width="1" style="2" customWidth="1"/>
    <col min="11012" max="11012" width="4" style="2" customWidth="1"/>
    <col min="11013" max="11013" width="26.140625" style="2" customWidth="1"/>
    <col min="11014" max="11014" width="4.42578125" style="2" customWidth="1"/>
    <col min="11015" max="11015" width="23" style="2" customWidth="1"/>
    <col min="11016" max="11018" width="12.7109375" style="2" customWidth="1"/>
    <col min="11019" max="11024" width="9.140625" style="2"/>
    <col min="11025" max="11025" width="16.140625" style="2" customWidth="1"/>
    <col min="11026" max="11027" width="9.85546875" style="2" customWidth="1"/>
    <col min="11028" max="11264" width="9.140625" style="2"/>
    <col min="11265" max="11265" width="1.7109375" style="2" customWidth="1"/>
    <col min="11266" max="11266" width="1.140625" style="2" customWidth="1"/>
    <col min="11267" max="11267" width="1" style="2" customWidth="1"/>
    <col min="11268" max="11268" width="4" style="2" customWidth="1"/>
    <col min="11269" max="11269" width="26.140625" style="2" customWidth="1"/>
    <col min="11270" max="11270" width="4.42578125" style="2" customWidth="1"/>
    <col min="11271" max="11271" width="23" style="2" customWidth="1"/>
    <col min="11272" max="11274" width="12.7109375" style="2" customWidth="1"/>
    <col min="11275" max="11280" width="9.140625" style="2"/>
    <col min="11281" max="11281" width="16.140625" style="2" customWidth="1"/>
    <col min="11282" max="11283" width="9.85546875" style="2" customWidth="1"/>
    <col min="11284" max="11520" width="9.140625" style="2"/>
    <col min="11521" max="11521" width="1.7109375" style="2" customWidth="1"/>
    <col min="11522" max="11522" width="1.140625" style="2" customWidth="1"/>
    <col min="11523" max="11523" width="1" style="2" customWidth="1"/>
    <col min="11524" max="11524" width="4" style="2" customWidth="1"/>
    <col min="11525" max="11525" width="26.140625" style="2" customWidth="1"/>
    <col min="11526" max="11526" width="4.42578125" style="2" customWidth="1"/>
    <col min="11527" max="11527" width="23" style="2" customWidth="1"/>
    <col min="11528" max="11530" width="12.7109375" style="2" customWidth="1"/>
    <col min="11531" max="11536" width="9.140625" style="2"/>
    <col min="11537" max="11537" width="16.140625" style="2" customWidth="1"/>
    <col min="11538" max="11539" width="9.85546875" style="2" customWidth="1"/>
    <col min="11540" max="11776" width="9.140625" style="2"/>
    <col min="11777" max="11777" width="1.7109375" style="2" customWidth="1"/>
    <col min="11778" max="11778" width="1.140625" style="2" customWidth="1"/>
    <col min="11779" max="11779" width="1" style="2" customWidth="1"/>
    <col min="11780" max="11780" width="4" style="2" customWidth="1"/>
    <col min="11781" max="11781" width="26.140625" style="2" customWidth="1"/>
    <col min="11782" max="11782" width="4.42578125" style="2" customWidth="1"/>
    <col min="11783" max="11783" width="23" style="2" customWidth="1"/>
    <col min="11784" max="11786" width="12.7109375" style="2" customWidth="1"/>
    <col min="11787" max="11792" width="9.140625" style="2"/>
    <col min="11793" max="11793" width="16.140625" style="2" customWidth="1"/>
    <col min="11794" max="11795" width="9.85546875" style="2" customWidth="1"/>
    <col min="11796" max="12032" width="9.140625" style="2"/>
    <col min="12033" max="12033" width="1.7109375" style="2" customWidth="1"/>
    <col min="12034" max="12034" width="1.140625" style="2" customWidth="1"/>
    <col min="12035" max="12035" width="1" style="2" customWidth="1"/>
    <col min="12036" max="12036" width="4" style="2" customWidth="1"/>
    <col min="12037" max="12037" width="26.140625" style="2" customWidth="1"/>
    <col min="12038" max="12038" width="4.42578125" style="2" customWidth="1"/>
    <col min="12039" max="12039" width="23" style="2" customWidth="1"/>
    <col min="12040" max="12042" width="12.7109375" style="2" customWidth="1"/>
    <col min="12043" max="12048" width="9.140625" style="2"/>
    <col min="12049" max="12049" width="16.140625" style="2" customWidth="1"/>
    <col min="12050" max="12051" width="9.85546875" style="2" customWidth="1"/>
    <col min="12052" max="12288" width="9.140625" style="2"/>
    <col min="12289" max="12289" width="1.7109375" style="2" customWidth="1"/>
    <col min="12290" max="12290" width="1.140625" style="2" customWidth="1"/>
    <col min="12291" max="12291" width="1" style="2" customWidth="1"/>
    <col min="12292" max="12292" width="4" style="2" customWidth="1"/>
    <col min="12293" max="12293" width="26.140625" style="2" customWidth="1"/>
    <col min="12294" max="12294" width="4.42578125" style="2" customWidth="1"/>
    <col min="12295" max="12295" width="23" style="2" customWidth="1"/>
    <col min="12296" max="12298" width="12.7109375" style="2" customWidth="1"/>
    <col min="12299" max="12304" width="9.140625" style="2"/>
    <col min="12305" max="12305" width="16.140625" style="2" customWidth="1"/>
    <col min="12306" max="12307" width="9.85546875" style="2" customWidth="1"/>
    <col min="12308" max="12544" width="9.140625" style="2"/>
    <col min="12545" max="12545" width="1.7109375" style="2" customWidth="1"/>
    <col min="12546" max="12546" width="1.140625" style="2" customWidth="1"/>
    <col min="12547" max="12547" width="1" style="2" customWidth="1"/>
    <col min="12548" max="12548" width="4" style="2" customWidth="1"/>
    <col min="12549" max="12549" width="26.140625" style="2" customWidth="1"/>
    <col min="12550" max="12550" width="4.42578125" style="2" customWidth="1"/>
    <col min="12551" max="12551" width="23" style="2" customWidth="1"/>
    <col min="12552" max="12554" width="12.7109375" style="2" customWidth="1"/>
    <col min="12555" max="12560" width="9.140625" style="2"/>
    <col min="12561" max="12561" width="16.140625" style="2" customWidth="1"/>
    <col min="12562" max="12563" width="9.85546875" style="2" customWidth="1"/>
    <col min="12564" max="12800" width="9.140625" style="2"/>
    <col min="12801" max="12801" width="1.7109375" style="2" customWidth="1"/>
    <col min="12802" max="12802" width="1.140625" style="2" customWidth="1"/>
    <col min="12803" max="12803" width="1" style="2" customWidth="1"/>
    <col min="12804" max="12804" width="4" style="2" customWidth="1"/>
    <col min="12805" max="12805" width="26.140625" style="2" customWidth="1"/>
    <col min="12806" max="12806" width="4.42578125" style="2" customWidth="1"/>
    <col min="12807" max="12807" width="23" style="2" customWidth="1"/>
    <col min="12808" max="12810" width="12.7109375" style="2" customWidth="1"/>
    <col min="12811" max="12816" width="9.140625" style="2"/>
    <col min="12817" max="12817" width="16.140625" style="2" customWidth="1"/>
    <col min="12818" max="12819" width="9.85546875" style="2" customWidth="1"/>
    <col min="12820" max="13056" width="9.140625" style="2"/>
    <col min="13057" max="13057" width="1.7109375" style="2" customWidth="1"/>
    <col min="13058" max="13058" width="1.140625" style="2" customWidth="1"/>
    <col min="13059" max="13059" width="1" style="2" customWidth="1"/>
    <col min="13060" max="13060" width="4" style="2" customWidth="1"/>
    <col min="13061" max="13061" width="26.140625" style="2" customWidth="1"/>
    <col min="13062" max="13062" width="4.42578125" style="2" customWidth="1"/>
    <col min="13063" max="13063" width="23" style="2" customWidth="1"/>
    <col min="13064" max="13066" width="12.7109375" style="2" customWidth="1"/>
    <col min="13067" max="13072" width="9.140625" style="2"/>
    <col min="13073" max="13073" width="16.140625" style="2" customWidth="1"/>
    <col min="13074" max="13075" width="9.85546875" style="2" customWidth="1"/>
    <col min="13076" max="13312" width="9.140625" style="2"/>
    <col min="13313" max="13313" width="1.7109375" style="2" customWidth="1"/>
    <col min="13314" max="13314" width="1.140625" style="2" customWidth="1"/>
    <col min="13315" max="13315" width="1" style="2" customWidth="1"/>
    <col min="13316" max="13316" width="4" style="2" customWidth="1"/>
    <col min="13317" max="13317" width="26.140625" style="2" customWidth="1"/>
    <col min="13318" max="13318" width="4.42578125" style="2" customWidth="1"/>
    <col min="13319" max="13319" width="23" style="2" customWidth="1"/>
    <col min="13320" max="13322" width="12.7109375" style="2" customWidth="1"/>
    <col min="13323" max="13328" width="9.140625" style="2"/>
    <col min="13329" max="13329" width="16.140625" style="2" customWidth="1"/>
    <col min="13330" max="13331" width="9.85546875" style="2" customWidth="1"/>
    <col min="13332" max="13568" width="9.140625" style="2"/>
    <col min="13569" max="13569" width="1.7109375" style="2" customWidth="1"/>
    <col min="13570" max="13570" width="1.140625" style="2" customWidth="1"/>
    <col min="13571" max="13571" width="1" style="2" customWidth="1"/>
    <col min="13572" max="13572" width="4" style="2" customWidth="1"/>
    <col min="13573" max="13573" width="26.140625" style="2" customWidth="1"/>
    <col min="13574" max="13574" width="4.42578125" style="2" customWidth="1"/>
    <col min="13575" max="13575" width="23" style="2" customWidth="1"/>
    <col min="13576" max="13578" width="12.7109375" style="2" customWidth="1"/>
    <col min="13579" max="13584" width="9.140625" style="2"/>
    <col min="13585" max="13585" width="16.140625" style="2" customWidth="1"/>
    <col min="13586" max="13587" width="9.85546875" style="2" customWidth="1"/>
    <col min="13588" max="13824" width="9.140625" style="2"/>
    <col min="13825" max="13825" width="1.7109375" style="2" customWidth="1"/>
    <col min="13826" max="13826" width="1.140625" style="2" customWidth="1"/>
    <col min="13827" max="13827" width="1" style="2" customWidth="1"/>
    <col min="13828" max="13828" width="4" style="2" customWidth="1"/>
    <col min="13829" max="13829" width="26.140625" style="2" customWidth="1"/>
    <col min="13830" max="13830" width="4.42578125" style="2" customWidth="1"/>
    <col min="13831" max="13831" width="23" style="2" customWidth="1"/>
    <col min="13832" max="13834" width="12.7109375" style="2" customWidth="1"/>
    <col min="13835" max="13840" width="9.140625" style="2"/>
    <col min="13841" max="13841" width="16.140625" style="2" customWidth="1"/>
    <col min="13842" max="13843" width="9.85546875" style="2" customWidth="1"/>
    <col min="13844" max="14080" width="9.140625" style="2"/>
    <col min="14081" max="14081" width="1.7109375" style="2" customWidth="1"/>
    <col min="14082" max="14082" width="1.140625" style="2" customWidth="1"/>
    <col min="14083" max="14083" width="1" style="2" customWidth="1"/>
    <col min="14084" max="14084" width="4" style="2" customWidth="1"/>
    <col min="14085" max="14085" width="26.140625" style="2" customWidth="1"/>
    <col min="14086" max="14086" width="4.42578125" style="2" customWidth="1"/>
    <col min="14087" max="14087" width="23" style="2" customWidth="1"/>
    <col min="14088" max="14090" width="12.7109375" style="2" customWidth="1"/>
    <col min="14091" max="14096" width="9.140625" style="2"/>
    <col min="14097" max="14097" width="16.140625" style="2" customWidth="1"/>
    <col min="14098" max="14099" width="9.85546875" style="2" customWidth="1"/>
    <col min="14100" max="14336" width="9.140625" style="2"/>
    <col min="14337" max="14337" width="1.7109375" style="2" customWidth="1"/>
    <col min="14338" max="14338" width="1.140625" style="2" customWidth="1"/>
    <col min="14339" max="14339" width="1" style="2" customWidth="1"/>
    <col min="14340" max="14340" width="4" style="2" customWidth="1"/>
    <col min="14341" max="14341" width="26.140625" style="2" customWidth="1"/>
    <col min="14342" max="14342" width="4.42578125" style="2" customWidth="1"/>
    <col min="14343" max="14343" width="23" style="2" customWidth="1"/>
    <col min="14344" max="14346" width="12.7109375" style="2" customWidth="1"/>
    <col min="14347" max="14352" width="9.140625" style="2"/>
    <col min="14353" max="14353" width="16.140625" style="2" customWidth="1"/>
    <col min="14354" max="14355" width="9.85546875" style="2" customWidth="1"/>
    <col min="14356" max="14592" width="9.140625" style="2"/>
    <col min="14593" max="14593" width="1.7109375" style="2" customWidth="1"/>
    <col min="14594" max="14594" width="1.140625" style="2" customWidth="1"/>
    <col min="14595" max="14595" width="1" style="2" customWidth="1"/>
    <col min="14596" max="14596" width="4" style="2" customWidth="1"/>
    <col min="14597" max="14597" width="26.140625" style="2" customWidth="1"/>
    <col min="14598" max="14598" width="4.42578125" style="2" customWidth="1"/>
    <col min="14599" max="14599" width="23" style="2" customWidth="1"/>
    <col min="14600" max="14602" width="12.7109375" style="2" customWidth="1"/>
    <col min="14603" max="14608" width="9.140625" style="2"/>
    <col min="14609" max="14609" width="16.140625" style="2" customWidth="1"/>
    <col min="14610" max="14611" width="9.85546875" style="2" customWidth="1"/>
    <col min="14612" max="14848" width="9.140625" style="2"/>
    <col min="14849" max="14849" width="1.7109375" style="2" customWidth="1"/>
    <col min="14850" max="14850" width="1.140625" style="2" customWidth="1"/>
    <col min="14851" max="14851" width="1" style="2" customWidth="1"/>
    <col min="14852" max="14852" width="4" style="2" customWidth="1"/>
    <col min="14853" max="14853" width="26.140625" style="2" customWidth="1"/>
    <col min="14854" max="14854" width="4.42578125" style="2" customWidth="1"/>
    <col min="14855" max="14855" width="23" style="2" customWidth="1"/>
    <col min="14856" max="14858" width="12.7109375" style="2" customWidth="1"/>
    <col min="14859" max="14864" width="9.140625" style="2"/>
    <col min="14865" max="14865" width="16.140625" style="2" customWidth="1"/>
    <col min="14866" max="14867" width="9.85546875" style="2" customWidth="1"/>
    <col min="14868" max="15104" width="9.140625" style="2"/>
    <col min="15105" max="15105" width="1.7109375" style="2" customWidth="1"/>
    <col min="15106" max="15106" width="1.140625" style="2" customWidth="1"/>
    <col min="15107" max="15107" width="1" style="2" customWidth="1"/>
    <col min="15108" max="15108" width="4" style="2" customWidth="1"/>
    <col min="15109" max="15109" width="26.140625" style="2" customWidth="1"/>
    <col min="15110" max="15110" width="4.42578125" style="2" customWidth="1"/>
    <col min="15111" max="15111" width="23" style="2" customWidth="1"/>
    <col min="15112" max="15114" width="12.7109375" style="2" customWidth="1"/>
    <col min="15115" max="15120" width="9.140625" style="2"/>
    <col min="15121" max="15121" width="16.140625" style="2" customWidth="1"/>
    <col min="15122" max="15123" width="9.85546875" style="2" customWidth="1"/>
    <col min="15124" max="15360" width="9.140625" style="2"/>
    <col min="15361" max="15361" width="1.7109375" style="2" customWidth="1"/>
    <col min="15362" max="15362" width="1.140625" style="2" customWidth="1"/>
    <col min="15363" max="15363" width="1" style="2" customWidth="1"/>
    <col min="15364" max="15364" width="4" style="2" customWidth="1"/>
    <col min="15365" max="15365" width="26.140625" style="2" customWidth="1"/>
    <col min="15366" max="15366" width="4.42578125" style="2" customWidth="1"/>
    <col min="15367" max="15367" width="23" style="2" customWidth="1"/>
    <col min="15368" max="15370" width="12.7109375" style="2" customWidth="1"/>
    <col min="15371" max="15376" width="9.140625" style="2"/>
    <col min="15377" max="15377" width="16.140625" style="2" customWidth="1"/>
    <col min="15378" max="15379" width="9.85546875" style="2" customWidth="1"/>
    <col min="15380" max="15616" width="9.140625" style="2"/>
    <col min="15617" max="15617" width="1.7109375" style="2" customWidth="1"/>
    <col min="15618" max="15618" width="1.140625" style="2" customWidth="1"/>
    <col min="15619" max="15619" width="1" style="2" customWidth="1"/>
    <col min="15620" max="15620" width="4" style="2" customWidth="1"/>
    <col min="15621" max="15621" width="26.140625" style="2" customWidth="1"/>
    <col min="15622" max="15622" width="4.42578125" style="2" customWidth="1"/>
    <col min="15623" max="15623" width="23" style="2" customWidth="1"/>
    <col min="15624" max="15626" width="12.7109375" style="2" customWidth="1"/>
    <col min="15627" max="15632" width="9.140625" style="2"/>
    <col min="15633" max="15633" width="16.140625" style="2" customWidth="1"/>
    <col min="15634" max="15635" width="9.85546875" style="2" customWidth="1"/>
    <col min="15636" max="15872" width="9.140625" style="2"/>
    <col min="15873" max="15873" width="1.7109375" style="2" customWidth="1"/>
    <col min="15874" max="15874" width="1.140625" style="2" customWidth="1"/>
    <col min="15875" max="15875" width="1" style="2" customWidth="1"/>
    <col min="15876" max="15876" width="4" style="2" customWidth="1"/>
    <col min="15877" max="15877" width="26.140625" style="2" customWidth="1"/>
    <col min="15878" max="15878" width="4.42578125" style="2" customWidth="1"/>
    <col min="15879" max="15879" width="23" style="2" customWidth="1"/>
    <col min="15880" max="15882" width="12.7109375" style="2" customWidth="1"/>
    <col min="15883" max="15888" width="9.140625" style="2"/>
    <col min="15889" max="15889" width="16.140625" style="2" customWidth="1"/>
    <col min="15890" max="15891" width="9.85546875" style="2" customWidth="1"/>
    <col min="15892" max="16128" width="9.140625" style="2"/>
    <col min="16129" max="16129" width="1.7109375" style="2" customWidth="1"/>
    <col min="16130" max="16130" width="1.140625" style="2" customWidth="1"/>
    <col min="16131" max="16131" width="1" style="2" customWidth="1"/>
    <col min="16132" max="16132" width="4" style="2" customWidth="1"/>
    <col min="16133" max="16133" width="26.140625" style="2" customWidth="1"/>
    <col min="16134" max="16134" width="4.42578125" style="2" customWidth="1"/>
    <col min="16135" max="16135" width="23" style="2" customWidth="1"/>
    <col min="16136" max="16138" width="12.7109375" style="2" customWidth="1"/>
    <col min="16139" max="16144" width="9.140625" style="2"/>
    <col min="16145" max="16145" width="16.140625" style="2" customWidth="1"/>
    <col min="16146" max="16147" width="9.85546875" style="2" customWidth="1"/>
    <col min="16148" max="16384" width="9.140625" style="2"/>
  </cols>
  <sheetData>
    <row r="1" spans="1:118" ht="12.75" customHeight="1">
      <c r="A1" s="572" t="s">
        <v>204</v>
      </c>
      <c r="B1" s="572"/>
      <c r="C1" s="572"/>
      <c r="D1" s="572"/>
      <c r="E1" s="572"/>
      <c r="F1" s="572"/>
      <c r="G1" s="572"/>
      <c r="H1" s="572"/>
      <c r="I1" s="572"/>
      <c r="J1" s="329"/>
    </row>
    <row r="2" spans="1:118">
      <c r="A2" s="572"/>
      <c r="B2" s="572"/>
      <c r="C2" s="572"/>
      <c r="D2" s="572"/>
      <c r="E2" s="572"/>
      <c r="F2" s="572"/>
      <c r="G2" s="572"/>
      <c r="H2" s="572"/>
      <c r="I2" s="572"/>
      <c r="J2" s="329"/>
    </row>
    <row r="3" spans="1:118" ht="12.75" customHeight="1">
      <c r="A3" s="573" t="s">
        <v>205</v>
      </c>
      <c r="B3" s="573"/>
      <c r="C3" s="573"/>
      <c r="D3" s="573"/>
      <c r="E3" s="573"/>
      <c r="F3" s="573"/>
      <c r="G3" s="573"/>
      <c r="H3" s="381" t="s">
        <v>552</v>
      </c>
      <c r="I3" s="381" t="s">
        <v>552</v>
      </c>
      <c r="J3" s="381" t="s">
        <v>552</v>
      </c>
    </row>
    <row r="4" spans="1:118" ht="13.5" thickBot="1">
      <c r="A4" s="574"/>
      <c r="B4" s="574"/>
      <c r="C4" s="574"/>
      <c r="D4" s="574"/>
      <c r="E4" s="574"/>
      <c r="F4" s="574"/>
      <c r="G4" s="574"/>
      <c r="H4" s="382" t="s">
        <v>553</v>
      </c>
      <c r="I4" s="382" t="s">
        <v>206</v>
      </c>
      <c r="J4" s="382" t="s">
        <v>554</v>
      </c>
    </row>
    <row r="5" spans="1:118" ht="12" customHeight="1">
      <c r="A5" s="137"/>
      <c r="B5" s="138" t="s">
        <v>207</v>
      </c>
      <c r="C5" s="137"/>
      <c r="D5" s="137"/>
      <c r="E5" s="137"/>
      <c r="F5" s="137"/>
      <c r="G5" s="139"/>
      <c r="H5" s="383">
        <v>100.32452718925138</v>
      </c>
      <c r="I5" s="383">
        <v>99.525173499345982</v>
      </c>
      <c r="J5" s="383">
        <v>99.774693883846709</v>
      </c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</row>
    <row r="6" spans="1:118" ht="12" customHeight="1">
      <c r="A6" s="141" t="s">
        <v>208</v>
      </c>
      <c r="B6" s="141"/>
      <c r="C6" s="137"/>
      <c r="D6" s="137"/>
      <c r="E6" s="137"/>
      <c r="F6" s="142"/>
      <c r="G6" s="139"/>
      <c r="H6" s="143">
        <v>95.575240523105904</v>
      </c>
      <c r="I6" s="143">
        <v>95.699467224743401</v>
      </c>
      <c r="J6" s="143">
        <v>99.083278607884921</v>
      </c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</row>
    <row r="7" spans="1:118" ht="12" customHeight="1">
      <c r="A7" s="141"/>
      <c r="B7" s="137" t="s">
        <v>209</v>
      </c>
      <c r="C7" s="141"/>
      <c r="D7" s="137"/>
      <c r="E7" s="137"/>
      <c r="F7" s="142"/>
      <c r="G7" s="139"/>
      <c r="H7" s="145">
        <v>95.434483553034795</v>
      </c>
      <c r="I7" s="145">
        <v>95.562956005391314</v>
      </c>
      <c r="J7" s="145">
        <v>99.049516821228664</v>
      </c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</row>
    <row r="8" spans="1:118" ht="12" customHeight="1">
      <c r="A8" s="141"/>
      <c r="B8" s="141"/>
      <c r="C8" s="137" t="s">
        <v>210</v>
      </c>
      <c r="D8" s="137"/>
      <c r="E8" s="147"/>
      <c r="F8" s="142"/>
      <c r="G8" s="139"/>
      <c r="H8" s="384">
        <v>98.435762255112863</v>
      </c>
      <c r="I8" s="384">
        <v>97.068736041098518</v>
      </c>
      <c r="J8" s="384">
        <v>101.63547922065699</v>
      </c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</row>
    <row r="9" spans="1:118" ht="12" customHeight="1">
      <c r="A9" s="141"/>
      <c r="B9" s="141"/>
      <c r="C9" s="137" t="s">
        <v>211</v>
      </c>
      <c r="D9" s="149"/>
      <c r="E9" s="147"/>
      <c r="F9" s="142"/>
      <c r="G9" s="139"/>
      <c r="H9" s="384">
        <v>84.215513687815758</v>
      </c>
      <c r="I9" s="384">
        <v>91.433407475879207</v>
      </c>
      <c r="J9" s="384">
        <v>89.394793428355996</v>
      </c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</row>
    <row r="10" spans="1:118" ht="12" customHeight="1">
      <c r="A10" s="141"/>
      <c r="B10" s="141"/>
      <c r="C10" s="150" t="s">
        <v>212</v>
      </c>
      <c r="D10" s="149"/>
      <c r="E10" s="137"/>
      <c r="F10" s="137"/>
      <c r="G10" s="139"/>
      <c r="H10" s="384">
        <v>106.66515792613653</v>
      </c>
      <c r="I10" s="384">
        <v>86.516145616559243</v>
      </c>
      <c r="J10" s="384">
        <v>112.18804635884926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</row>
    <row r="11" spans="1:118" ht="12" customHeight="1">
      <c r="A11" s="141"/>
      <c r="B11" s="141"/>
      <c r="C11" s="150" t="s">
        <v>213</v>
      </c>
      <c r="D11" s="149"/>
      <c r="E11" s="137"/>
      <c r="F11" s="137"/>
      <c r="G11" s="139"/>
      <c r="H11" s="384">
        <v>104.69023203785474</v>
      </c>
      <c r="I11" s="384">
        <v>103.87229958274801</v>
      </c>
      <c r="J11" s="384">
        <v>100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</row>
    <row r="12" spans="1:118" ht="12" customHeight="1">
      <c r="A12" s="151"/>
      <c r="B12" s="151"/>
      <c r="C12" s="150" t="s">
        <v>214</v>
      </c>
      <c r="D12" s="149"/>
      <c r="E12" s="152"/>
      <c r="F12" s="152"/>
      <c r="G12" s="139"/>
      <c r="H12" s="384">
        <v>107.66538162356638</v>
      </c>
      <c r="I12" s="384">
        <v>108.10217776675653</v>
      </c>
      <c r="J12" s="384">
        <v>98.018790577911801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</row>
    <row r="13" spans="1:118" ht="12" customHeight="1">
      <c r="A13" s="151"/>
      <c r="B13" s="151"/>
      <c r="C13" s="150" t="s">
        <v>215</v>
      </c>
      <c r="D13" s="149"/>
      <c r="E13" s="152"/>
      <c r="F13" s="152"/>
      <c r="G13" s="139"/>
      <c r="H13" s="384">
        <v>72.998440840219601</v>
      </c>
      <c r="I13" s="384">
        <v>86.279877277422344</v>
      </c>
      <c r="J13" s="384">
        <v>83.897127366224979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</row>
    <row r="14" spans="1:118" ht="12" customHeight="1">
      <c r="A14" s="141"/>
      <c r="B14" s="141"/>
      <c r="C14" s="149" t="s">
        <v>216</v>
      </c>
      <c r="D14" s="149"/>
      <c r="E14" s="149"/>
      <c r="F14" s="149"/>
      <c r="G14" s="139"/>
      <c r="H14" s="385">
        <v>108.97649380170542</v>
      </c>
      <c r="I14" s="385">
        <v>108.95000484516441</v>
      </c>
      <c r="J14" s="385">
        <v>108.09856133413831</v>
      </c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</row>
    <row r="15" spans="1:118" ht="12" customHeight="1">
      <c r="A15" s="141"/>
      <c r="B15" s="141"/>
      <c r="C15" s="137" t="s">
        <v>217</v>
      </c>
      <c r="D15" s="149"/>
      <c r="E15" s="137"/>
      <c r="F15" s="137"/>
      <c r="G15" s="139"/>
      <c r="H15" s="384">
        <v>101.09169520059736</v>
      </c>
      <c r="I15" s="384">
        <v>100.78415724240031</v>
      </c>
      <c r="J15" s="384">
        <v>100.60736638927807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</row>
    <row r="16" spans="1:118" ht="12" customHeight="1">
      <c r="A16" s="141"/>
      <c r="B16" s="137" t="s">
        <v>218</v>
      </c>
      <c r="C16" s="141"/>
      <c r="D16" s="149"/>
      <c r="E16" s="137"/>
      <c r="F16" s="137"/>
      <c r="G16" s="139"/>
      <c r="H16" s="145">
        <v>99.523015732863328</v>
      </c>
      <c r="I16" s="145">
        <v>99.523015732863328</v>
      </c>
      <c r="J16" s="145">
        <v>100</v>
      </c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</row>
    <row r="17" spans="1:118" ht="12" customHeight="1">
      <c r="A17" s="154" t="s">
        <v>219</v>
      </c>
      <c r="B17" s="141"/>
      <c r="C17" s="137"/>
      <c r="D17" s="149"/>
      <c r="E17" s="137"/>
      <c r="F17" s="137"/>
      <c r="G17" s="139"/>
      <c r="H17" s="143">
        <v>100.635118761559</v>
      </c>
      <c r="I17" s="143">
        <v>100.635118761559</v>
      </c>
      <c r="J17" s="143">
        <v>100</v>
      </c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</row>
    <row r="18" spans="1:118" ht="12" customHeight="1">
      <c r="A18" s="141"/>
      <c r="B18" s="137" t="s">
        <v>220</v>
      </c>
      <c r="C18" s="141"/>
      <c r="D18" s="149"/>
      <c r="E18" s="137"/>
      <c r="F18" s="137"/>
      <c r="G18" s="139"/>
      <c r="H18" s="145">
        <v>101.21672421105821</v>
      </c>
      <c r="I18" s="145">
        <v>101.21672421105821</v>
      </c>
      <c r="J18" s="145">
        <v>100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</row>
    <row r="19" spans="1:118" ht="12" customHeight="1">
      <c r="A19" s="141"/>
      <c r="B19" s="137" t="s">
        <v>221</v>
      </c>
      <c r="C19" s="141"/>
      <c r="D19" s="149"/>
      <c r="E19" s="137"/>
      <c r="F19" s="137"/>
      <c r="G19" s="139"/>
      <c r="H19" s="145">
        <v>100</v>
      </c>
      <c r="I19" s="145">
        <v>100</v>
      </c>
      <c r="J19" s="145">
        <v>100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</row>
    <row r="20" spans="1:118" ht="12" customHeight="1">
      <c r="A20" s="141" t="s">
        <v>222</v>
      </c>
      <c r="B20" s="141"/>
      <c r="C20" s="137"/>
      <c r="D20" s="149"/>
      <c r="E20" s="137"/>
      <c r="F20" s="137"/>
      <c r="G20" s="139"/>
      <c r="H20" s="143">
        <v>102.99654358519092</v>
      </c>
      <c r="I20" s="143">
        <v>101.07544740591885</v>
      </c>
      <c r="J20" s="143">
        <v>99.923362093221016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</row>
    <row r="21" spans="1:118" ht="12" customHeight="1">
      <c r="A21" s="141"/>
      <c r="B21" s="137" t="s">
        <v>223</v>
      </c>
      <c r="C21" s="141"/>
      <c r="D21" s="149"/>
      <c r="E21" s="137"/>
      <c r="F21" s="137"/>
      <c r="G21" s="139"/>
      <c r="H21" s="145">
        <v>102.56398440716059</v>
      </c>
      <c r="I21" s="145">
        <v>100.81188189196749</v>
      </c>
      <c r="J21" s="145">
        <v>99.940387121486296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</row>
    <row r="22" spans="1:118" ht="12" customHeight="1">
      <c r="A22" s="141"/>
      <c r="B22" s="141"/>
      <c r="C22" s="150" t="s">
        <v>224</v>
      </c>
      <c r="D22" s="149"/>
      <c r="E22" s="137"/>
      <c r="F22" s="152"/>
      <c r="G22" s="139"/>
      <c r="H22" s="384">
        <v>95.350251541510787</v>
      </c>
      <c r="I22" s="384">
        <v>95.563636688882042</v>
      </c>
      <c r="J22" s="384">
        <v>98.425834745621316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</row>
    <row r="23" spans="1:118" ht="12" customHeight="1">
      <c r="A23" s="141"/>
      <c r="B23" s="141"/>
      <c r="C23" s="150" t="s">
        <v>225</v>
      </c>
      <c r="D23" s="149"/>
      <c r="E23" s="137"/>
      <c r="F23" s="137"/>
      <c r="G23" s="139"/>
      <c r="H23" s="384">
        <v>103.10111493049321</v>
      </c>
      <c r="I23" s="384">
        <v>101.17889419927393</v>
      </c>
      <c r="J23" s="384">
        <v>100.04151546188073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</row>
    <row r="24" spans="1:118" ht="12" customHeight="1">
      <c r="A24" s="141"/>
      <c r="B24" s="141"/>
      <c r="C24" s="137" t="s">
        <v>226</v>
      </c>
      <c r="D24" s="149"/>
      <c r="E24" s="155"/>
      <c r="F24" s="137"/>
      <c r="G24" s="139"/>
      <c r="H24" s="384">
        <v>101.20594411100123</v>
      </c>
      <c r="I24" s="384">
        <v>100.89175586457597</v>
      </c>
      <c r="J24" s="384">
        <v>100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</row>
    <row r="25" spans="1:118" ht="12" customHeight="1">
      <c r="A25" s="151"/>
      <c r="B25" s="137" t="s">
        <v>227</v>
      </c>
      <c r="C25" s="141"/>
      <c r="D25" s="149"/>
      <c r="E25" s="156"/>
      <c r="F25" s="152"/>
      <c r="G25" s="139"/>
      <c r="H25" s="145">
        <v>104.62581793529135</v>
      </c>
      <c r="I25" s="145">
        <v>102.06068287752534</v>
      </c>
      <c r="J25" s="145">
        <v>99.860549680821137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</row>
    <row r="26" spans="1:118" ht="12" customHeight="1">
      <c r="A26" s="141" t="s">
        <v>228</v>
      </c>
      <c r="B26" s="141"/>
      <c r="C26" s="137"/>
      <c r="D26" s="149"/>
      <c r="E26" s="155"/>
      <c r="F26" s="137"/>
      <c r="G26" s="139"/>
      <c r="H26" s="143">
        <v>117.13708171063071</v>
      </c>
      <c r="I26" s="143">
        <v>112.03436754757502</v>
      </c>
      <c r="J26" s="143">
        <v>100.36655136262527</v>
      </c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</row>
    <row r="27" spans="1:118" ht="12" customHeight="1">
      <c r="A27" s="141"/>
      <c r="B27" s="150" t="s">
        <v>229</v>
      </c>
      <c r="C27" s="137"/>
      <c r="D27" s="149"/>
      <c r="E27" s="155"/>
      <c r="F27" s="137"/>
      <c r="G27" s="139"/>
      <c r="H27" s="145">
        <v>120</v>
      </c>
      <c r="I27" s="145">
        <v>120</v>
      </c>
      <c r="J27" s="145">
        <v>105.88235294117648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</row>
    <row r="28" spans="1:118" ht="12" customHeight="1">
      <c r="A28" s="141"/>
      <c r="B28" s="150" t="s">
        <v>230</v>
      </c>
      <c r="C28" s="150"/>
      <c r="D28" s="149"/>
      <c r="E28" s="155"/>
      <c r="F28" s="137"/>
      <c r="G28" s="139"/>
      <c r="H28" s="145">
        <v>99.673963438045249</v>
      </c>
      <c r="I28" s="145">
        <v>99.659564786642278</v>
      </c>
      <c r="J28" s="145">
        <v>100</v>
      </c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</row>
    <row r="29" spans="1:118" ht="12" customHeight="1">
      <c r="A29" s="151"/>
      <c r="B29" s="150" t="s">
        <v>231</v>
      </c>
      <c r="C29" s="150"/>
      <c r="D29" s="137"/>
      <c r="E29" s="156"/>
      <c r="F29" s="152"/>
      <c r="G29" s="139"/>
      <c r="H29" s="145">
        <v>116.72988999230984</v>
      </c>
      <c r="I29" s="145">
        <v>116.72988999230984</v>
      </c>
      <c r="J29" s="145">
        <v>100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</row>
    <row r="30" spans="1:118" ht="12" customHeight="1">
      <c r="A30" s="157"/>
      <c r="B30" s="158" t="s">
        <v>232</v>
      </c>
      <c r="C30" s="158"/>
      <c r="D30" s="159"/>
      <c r="E30" s="160"/>
      <c r="F30" s="161"/>
      <c r="G30" s="162"/>
      <c r="H30" s="163">
        <v>118.53633930093372</v>
      </c>
      <c r="I30" s="163">
        <v>110.77911888194562</v>
      </c>
      <c r="J30" s="163">
        <v>100.52388076879357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</row>
    <row r="31" spans="1:118" ht="72" customHeight="1">
      <c r="A31" s="151"/>
      <c r="B31" s="150"/>
      <c r="C31" s="150"/>
      <c r="D31" s="137"/>
      <c r="E31" s="156"/>
      <c r="F31" s="152"/>
      <c r="G31" s="139"/>
      <c r="H31" s="2"/>
      <c r="I31" s="2"/>
      <c r="J31" s="2"/>
    </row>
    <row r="32" spans="1:118" ht="14.25" customHeight="1">
      <c r="A32" s="151"/>
      <c r="B32" s="150"/>
      <c r="C32" s="150"/>
      <c r="D32" s="137"/>
      <c r="E32" s="156"/>
      <c r="F32" s="152"/>
      <c r="G32" s="139"/>
      <c r="H32" s="2"/>
      <c r="I32" s="2"/>
      <c r="J32" s="2"/>
      <c r="K32" s="573" t="s">
        <v>205</v>
      </c>
      <c r="L32" s="573"/>
      <c r="M32" s="573"/>
      <c r="N32" s="573"/>
      <c r="O32" s="573"/>
      <c r="P32" s="573"/>
      <c r="Q32" s="573"/>
      <c r="R32" s="381" t="s">
        <v>552</v>
      </c>
      <c r="S32" s="381" t="s">
        <v>552</v>
      </c>
      <c r="T32" s="381" t="s">
        <v>552</v>
      </c>
    </row>
    <row r="33" spans="1:20" ht="13.5" customHeight="1" thickBot="1">
      <c r="A33" s="151"/>
      <c r="B33" s="150"/>
      <c r="C33" s="150"/>
      <c r="D33" s="137"/>
      <c r="E33" s="156"/>
      <c r="F33" s="152"/>
      <c r="G33" s="139"/>
      <c r="H33" s="2"/>
      <c r="I33" s="2"/>
      <c r="J33" s="2"/>
      <c r="K33" s="575"/>
      <c r="L33" s="575"/>
      <c r="M33" s="575"/>
      <c r="N33" s="575"/>
      <c r="O33" s="575"/>
      <c r="P33" s="575"/>
      <c r="Q33" s="575"/>
      <c r="R33" s="382" t="s">
        <v>553</v>
      </c>
      <c r="S33" s="382" t="s">
        <v>206</v>
      </c>
      <c r="T33" s="382" t="s">
        <v>554</v>
      </c>
    </row>
    <row r="34" spans="1:20" ht="12.75" customHeight="1">
      <c r="H34" s="2"/>
      <c r="I34" s="2"/>
      <c r="J34" s="2"/>
      <c r="K34" s="141" t="s">
        <v>233</v>
      </c>
      <c r="L34" s="141"/>
      <c r="M34" s="137"/>
      <c r="N34" s="137"/>
      <c r="O34" s="155"/>
      <c r="P34" s="137"/>
      <c r="Q34" s="139"/>
      <c r="R34" s="143">
        <v>102.78292473065021</v>
      </c>
      <c r="S34" s="143">
        <v>101.42521380771277</v>
      </c>
      <c r="T34" s="143">
        <v>100.35322384322197</v>
      </c>
    </row>
    <row r="35" spans="1:20" ht="12.75" customHeight="1">
      <c r="H35" s="2"/>
      <c r="I35" s="2"/>
      <c r="J35" s="2"/>
      <c r="K35" s="141"/>
      <c r="L35" s="149" t="s">
        <v>234</v>
      </c>
      <c r="M35" s="164"/>
      <c r="N35" s="164"/>
      <c r="O35" s="164"/>
      <c r="P35" s="164"/>
      <c r="Q35" s="139"/>
      <c r="R35" s="165">
        <v>102.72465086727809</v>
      </c>
      <c r="S35" s="165">
        <v>100.30575353785385</v>
      </c>
      <c r="T35" s="165">
        <v>100</v>
      </c>
    </row>
    <row r="36" spans="1:20" ht="12.75" customHeight="1">
      <c r="H36" s="2"/>
      <c r="I36" s="2"/>
      <c r="J36" s="2"/>
      <c r="K36" s="166"/>
      <c r="L36" s="167" t="s">
        <v>235</v>
      </c>
      <c r="M36" s="166"/>
      <c r="N36" s="168"/>
      <c r="O36" s="169"/>
      <c r="P36" s="166"/>
      <c r="Q36" s="139"/>
      <c r="R36" s="170">
        <v>100</v>
      </c>
      <c r="S36" s="170">
        <v>100</v>
      </c>
      <c r="T36" s="170">
        <v>100</v>
      </c>
    </row>
    <row r="37" spans="1:20" ht="12.75" customHeight="1">
      <c r="H37" s="2"/>
      <c r="I37" s="2"/>
      <c r="J37" s="2"/>
      <c r="K37" s="141"/>
      <c r="L37" s="171" t="s">
        <v>236</v>
      </c>
      <c r="M37" s="137"/>
      <c r="N37" s="137"/>
      <c r="O37" s="155"/>
      <c r="P37" s="137"/>
      <c r="Q37" s="139"/>
      <c r="R37" s="145">
        <v>100.90496786360265</v>
      </c>
      <c r="S37" s="145">
        <v>100.90496786360265</v>
      </c>
      <c r="T37" s="145">
        <v>100</v>
      </c>
    </row>
    <row r="38" spans="1:20" ht="12.75" customHeight="1">
      <c r="H38" s="2"/>
      <c r="I38" s="2"/>
      <c r="J38" s="2"/>
      <c r="K38" s="141"/>
      <c r="L38" s="171" t="s">
        <v>237</v>
      </c>
      <c r="M38" s="137"/>
      <c r="N38" s="149"/>
      <c r="O38" s="155"/>
      <c r="P38" s="137"/>
      <c r="Q38" s="139"/>
      <c r="R38" s="145">
        <v>129.54809573741588</v>
      </c>
      <c r="S38" s="145">
        <v>123.33871010380628</v>
      </c>
      <c r="T38" s="145">
        <v>107.63918415564491</v>
      </c>
    </row>
    <row r="39" spans="1:20" ht="12.75" customHeight="1">
      <c r="H39" s="2"/>
      <c r="I39" s="2"/>
      <c r="J39" s="2"/>
      <c r="K39" s="141"/>
      <c r="L39" s="149" t="s">
        <v>238</v>
      </c>
      <c r="M39" s="164"/>
      <c r="N39" s="164"/>
      <c r="O39" s="164"/>
      <c r="P39" s="164"/>
      <c r="Q39" s="139"/>
      <c r="R39" s="165">
        <v>98.172008530473761</v>
      </c>
      <c r="S39" s="165">
        <v>98.172008530473761</v>
      </c>
      <c r="T39" s="165">
        <v>100</v>
      </c>
    </row>
    <row r="40" spans="1:20" ht="12.75" customHeight="1">
      <c r="H40" s="2"/>
      <c r="I40" s="2"/>
      <c r="J40" s="2"/>
      <c r="K40" s="141"/>
      <c r="L40" s="149" t="s">
        <v>239</v>
      </c>
      <c r="M40" s="164"/>
      <c r="N40" s="164"/>
      <c r="O40" s="164"/>
      <c r="P40" s="164"/>
      <c r="Q40" s="139"/>
      <c r="R40" s="165">
        <v>101.33143030856522</v>
      </c>
      <c r="S40" s="165">
        <v>101.21846302855093</v>
      </c>
      <c r="T40" s="165">
        <v>100</v>
      </c>
    </row>
    <row r="41" spans="1:20" ht="12.75" customHeight="1">
      <c r="H41" s="2"/>
      <c r="I41" s="2"/>
      <c r="J41" s="2"/>
      <c r="K41" s="141" t="s">
        <v>240</v>
      </c>
      <c r="L41" s="141"/>
      <c r="M41" s="137"/>
      <c r="N41" s="149"/>
      <c r="O41" s="155"/>
      <c r="P41" s="137"/>
      <c r="Q41" s="139"/>
      <c r="R41" s="143">
        <v>102.97095152651272</v>
      </c>
      <c r="S41" s="143">
        <v>100.51843964882836</v>
      </c>
      <c r="T41" s="143">
        <v>100</v>
      </c>
    </row>
    <row r="42" spans="1:20" ht="12.75" customHeight="1">
      <c r="H42" s="2"/>
      <c r="I42" s="2"/>
      <c r="J42" s="2"/>
      <c r="K42" s="141"/>
      <c r="L42" s="137" t="s">
        <v>241</v>
      </c>
      <c r="M42" s="141"/>
      <c r="N42" s="149"/>
      <c r="O42" s="155"/>
      <c r="P42" s="137"/>
      <c r="Q42" s="139"/>
      <c r="R42" s="145">
        <v>103.7663657703733</v>
      </c>
      <c r="S42" s="145">
        <v>100.52414796117139</v>
      </c>
      <c r="T42" s="145">
        <v>100</v>
      </c>
    </row>
    <row r="43" spans="1:20" ht="12.75" customHeight="1">
      <c r="H43" s="2"/>
      <c r="I43" s="2"/>
      <c r="J43" s="2"/>
      <c r="K43" s="141"/>
      <c r="L43" s="137" t="s">
        <v>242</v>
      </c>
      <c r="M43" s="137"/>
      <c r="N43" s="149"/>
      <c r="O43" s="156"/>
      <c r="P43" s="137"/>
      <c r="Q43" s="139"/>
      <c r="R43" s="145">
        <v>119.87198076304641</v>
      </c>
      <c r="S43" s="145">
        <v>109.03797777874308</v>
      </c>
      <c r="T43" s="145">
        <v>100</v>
      </c>
    </row>
    <row r="44" spans="1:20" ht="12.75" customHeight="1">
      <c r="H44" s="2"/>
      <c r="I44" s="2"/>
      <c r="J44" s="2"/>
      <c r="K44" s="141"/>
      <c r="L44" s="137" t="s">
        <v>243</v>
      </c>
      <c r="M44" s="137"/>
      <c r="N44" s="149"/>
      <c r="O44" s="172"/>
      <c r="P44" s="137"/>
      <c r="Q44" s="139"/>
      <c r="R44" s="145">
        <v>100</v>
      </c>
      <c r="S44" s="145">
        <v>100</v>
      </c>
      <c r="T44" s="145">
        <v>100</v>
      </c>
    </row>
    <row r="45" spans="1:20" ht="12.75" customHeight="1">
      <c r="H45" s="2"/>
      <c r="I45" s="2"/>
      <c r="J45" s="2"/>
      <c r="K45" s="141" t="s">
        <v>244</v>
      </c>
      <c r="L45" s="141"/>
      <c r="M45" s="137"/>
      <c r="N45" s="149"/>
      <c r="O45" s="173"/>
      <c r="P45" s="137"/>
      <c r="Q45" s="139"/>
      <c r="R45" s="143">
        <v>96.328546910404583</v>
      </c>
      <c r="S45" s="143">
        <v>96.965295400541095</v>
      </c>
      <c r="T45" s="143">
        <v>100</v>
      </c>
    </row>
    <row r="46" spans="1:20" ht="12.75" customHeight="1">
      <c r="H46" s="2"/>
      <c r="I46" s="2"/>
      <c r="J46" s="2"/>
      <c r="K46" s="141"/>
      <c r="L46" s="137" t="s">
        <v>245</v>
      </c>
      <c r="M46" s="137"/>
      <c r="N46" s="149"/>
      <c r="O46" s="173"/>
      <c r="P46" s="137"/>
      <c r="Q46" s="139"/>
      <c r="R46" s="145">
        <v>106.40129831241951</v>
      </c>
      <c r="S46" s="145">
        <v>106.40129831241951</v>
      </c>
      <c r="T46" s="145">
        <v>100</v>
      </c>
    </row>
    <row r="47" spans="1:20" ht="12.75" customHeight="1">
      <c r="H47" s="2"/>
      <c r="I47" s="2"/>
      <c r="J47" s="2"/>
      <c r="K47" s="141"/>
      <c r="L47" s="137" t="s">
        <v>246</v>
      </c>
      <c r="M47" s="137"/>
      <c r="N47" s="149"/>
      <c r="O47" s="173"/>
      <c r="P47" s="137"/>
      <c r="Q47" s="139"/>
      <c r="R47" s="145">
        <v>93.746439360196732</v>
      </c>
      <c r="S47" s="145">
        <v>94.068326589418177</v>
      </c>
      <c r="T47" s="145">
        <v>100</v>
      </c>
    </row>
    <row r="48" spans="1:20" ht="12.75" customHeight="1">
      <c r="H48" s="2"/>
      <c r="I48" s="2"/>
      <c r="J48" s="2"/>
      <c r="K48" s="141"/>
      <c r="L48" s="137" t="s">
        <v>247</v>
      </c>
      <c r="M48" s="137"/>
      <c r="N48" s="149"/>
      <c r="O48" s="173"/>
      <c r="P48" s="137"/>
      <c r="Q48" s="139"/>
      <c r="R48" s="145">
        <v>89.188938811423739</v>
      </c>
      <c r="S48" s="145">
        <v>100</v>
      </c>
      <c r="T48" s="145">
        <v>100</v>
      </c>
    </row>
    <row r="49" spans="8:20" ht="12.75" customHeight="1">
      <c r="H49" s="2"/>
      <c r="I49" s="2"/>
      <c r="J49" s="2"/>
      <c r="K49" s="141" t="s">
        <v>248</v>
      </c>
      <c r="L49" s="141"/>
      <c r="M49" s="137"/>
      <c r="N49" s="149"/>
      <c r="O49" s="173"/>
      <c r="P49" s="137"/>
      <c r="Q49" s="139"/>
      <c r="R49" s="143">
        <v>100</v>
      </c>
      <c r="S49" s="143">
        <v>100</v>
      </c>
      <c r="T49" s="143">
        <v>100</v>
      </c>
    </row>
    <row r="50" spans="8:20" ht="12.75" customHeight="1">
      <c r="H50" s="2"/>
      <c r="I50" s="2"/>
      <c r="J50" s="2"/>
      <c r="K50" s="141" t="s">
        <v>249</v>
      </c>
      <c r="L50" s="141"/>
      <c r="M50" s="137"/>
      <c r="N50" s="137"/>
      <c r="O50" s="172"/>
      <c r="P50" s="137"/>
      <c r="Q50" s="139"/>
      <c r="R50" s="143">
        <v>100</v>
      </c>
      <c r="S50" s="143">
        <v>100</v>
      </c>
      <c r="T50" s="143">
        <v>100</v>
      </c>
    </row>
    <row r="51" spans="8:20" ht="12.75" customHeight="1">
      <c r="H51" s="2"/>
      <c r="I51" s="2"/>
      <c r="J51" s="2"/>
      <c r="K51" s="141"/>
      <c r="L51" s="149" t="s">
        <v>250</v>
      </c>
      <c r="M51" s="164"/>
      <c r="N51" s="164"/>
      <c r="O51" s="164"/>
      <c r="P51" s="164"/>
      <c r="Q51" s="139"/>
      <c r="R51" s="165">
        <v>100</v>
      </c>
      <c r="S51" s="165">
        <v>100</v>
      </c>
      <c r="T51" s="165">
        <v>100</v>
      </c>
    </row>
    <row r="52" spans="8:20" ht="12.75" customHeight="1">
      <c r="H52" s="2"/>
      <c r="I52" s="2"/>
      <c r="J52" s="2"/>
      <c r="K52" s="141"/>
      <c r="L52" s="137" t="s">
        <v>251</v>
      </c>
      <c r="M52" s="137"/>
      <c r="N52" s="149"/>
      <c r="O52" s="155"/>
      <c r="P52" s="137"/>
      <c r="Q52" s="139"/>
      <c r="R52" s="145">
        <v>100</v>
      </c>
      <c r="S52" s="145">
        <v>100</v>
      </c>
      <c r="T52" s="145">
        <v>100</v>
      </c>
    </row>
    <row r="53" spans="8:20" ht="12.75" customHeight="1">
      <c r="H53" s="2"/>
      <c r="I53" s="2"/>
      <c r="J53" s="2"/>
      <c r="K53" s="141"/>
      <c r="L53" s="137" t="s">
        <v>252</v>
      </c>
      <c r="M53" s="137"/>
      <c r="N53" s="149"/>
      <c r="O53" s="155"/>
      <c r="P53" s="137"/>
      <c r="Q53" s="139"/>
      <c r="R53" s="145">
        <v>100</v>
      </c>
      <c r="S53" s="145">
        <v>100</v>
      </c>
      <c r="T53" s="145">
        <v>100</v>
      </c>
    </row>
    <row r="54" spans="8:20" ht="12.75" customHeight="1">
      <c r="H54" s="2"/>
      <c r="I54" s="2"/>
      <c r="J54" s="2"/>
      <c r="K54" s="141" t="s">
        <v>253</v>
      </c>
      <c r="L54" s="141"/>
      <c r="M54" s="137"/>
      <c r="N54" s="149"/>
      <c r="O54" s="155"/>
      <c r="P54" s="137"/>
      <c r="Q54" s="139"/>
      <c r="R54" s="143">
        <v>100</v>
      </c>
      <c r="S54" s="143">
        <v>100</v>
      </c>
      <c r="T54" s="143">
        <v>100</v>
      </c>
    </row>
    <row r="55" spans="8:20" ht="12.75" customHeight="1">
      <c r="H55" s="2"/>
      <c r="I55" s="2"/>
      <c r="J55" s="2"/>
      <c r="K55" s="141" t="s">
        <v>254</v>
      </c>
      <c r="L55" s="141"/>
      <c r="M55" s="137"/>
      <c r="N55" s="149"/>
      <c r="O55" s="155"/>
      <c r="P55" s="137"/>
      <c r="Q55" s="139"/>
      <c r="R55" s="143">
        <v>102.32096530142942</v>
      </c>
      <c r="S55" s="143">
        <v>100</v>
      </c>
      <c r="T55" s="143">
        <v>100</v>
      </c>
    </row>
    <row r="56" spans="8:20" ht="12.75" customHeight="1">
      <c r="H56" s="2"/>
      <c r="I56" s="2"/>
      <c r="J56" s="2"/>
      <c r="K56" s="141"/>
      <c r="L56" s="137" t="s">
        <v>255</v>
      </c>
      <c r="M56" s="137"/>
      <c r="N56" s="149"/>
      <c r="O56" s="155"/>
      <c r="P56" s="137"/>
      <c r="Q56" s="139"/>
      <c r="R56" s="145">
        <v>100.9318716116358</v>
      </c>
      <c r="S56" s="145">
        <v>100</v>
      </c>
      <c r="T56" s="145">
        <v>100</v>
      </c>
    </row>
    <row r="57" spans="8:20" ht="12.75" customHeight="1">
      <c r="H57" s="2"/>
      <c r="I57" s="2"/>
      <c r="J57" s="2"/>
      <c r="K57" s="141"/>
      <c r="L57" s="137" t="s">
        <v>256</v>
      </c>
      <c r="M57" s="137"/>
      <c r="N57" s="149"/>
      <c r="O57" s="173"/>
      <c r="P57" s="137"/>
      <c r="Q57" s="139"/>
      <c r="R57" s="145">
        <v>103.17460317460319</v>
      </c>
      <c r="S57" s="145">
        <v>100</v>
      </c>
      <c r="T57" s="145">
        <v>100</v>
      </c>
    </row>
    <row r="58" spans="8:20" ht="12.75" customHeight="1">
      <c r="H58" s="2"/>
      <c r="I58" s="2"/>
      <c r="J58" s="2"/>
      <c r="K58" s="141" t="s">
        <v>257</v>
      </c>
      <c r="L58" s="141"/>
      <c r="M58" s="137"/>
      <c r="N58" s="149"/>
      <c r="O58" s="173"/>
      <c r="P58" s="137"/>
      <c r="Q58" s="139"/>
      <c r="R58" s="143">
        <v>101.47006003060743</v>
      </c>
      <c r="S58" s="143">
        <v>101.78894523200623</v>
      </c>
      <c r="T58" s="143">
        <v>100.59711436965759</v>
      </c>
    </row>
    <row r="59" spans="8:20" ht="12.75" customHeight="1">
      <c r="K59" s="141"/>
      <c r="L59" s="137" t="s">
        <v>258</v>
      </c>
      <c r="M59" s="137"/>
      <c r="N59" s="149"/>
      <c r="O59" s="173"/>
      <c r="P59" s="137"/>
      <c r="Q59" s="139"/>
      <c r="R59" s="145">
        <v>101.81362552573943</v>
      </c>
      <c r="S59" s="145">
        <v>101.78245529995576</v>
      </c>
      <c r="T59" s="145">
        <v>100.65476493228465</v>
      </c>
    </row>
    <row r="60" spans="8:20" ht="12.75" customHeight="1">
      <c r="K60" s="141"/>
      <c r="L60" s="137" t="s">
        <v>259</v>
      </c>
      <c r="M60" s="137"/>
      <c r="N60" s="149"/>
      <c r="O60" s="172"/>
      <c r="P60" s="137"/>
      <c r="Q60" s="139"/>
      <c r="R60" s="145">
        <v>97.900511601253925</v>
      </c>
      <c r="S60" s="145">
        <v>101.9751116515165</v>
      </c>
      <c r="T60" s="145">
        <v>100</v>
      </c>
    </row>
    <row r="61" spans="8:20" ht="12.75" customHeight="1">
      <c r="K61" s="174"/>
      <c r="L61" s="159" t="s">
        <v>260</v>
      </c>
      <c r="M61" s="159"/>
      <c r="N61" s="175"/>
      <c r="O61" s="176"/>
      <c r="P61" s="159"/>
      <c r="Q61" s="162"/>
      <c r="R61" s="163">
        <v>100</v>
      </c>
      <c r="S61" s="163">
        <v>100</v>
      </c>
      <c r="T61" s="163">
        <v>100</v>
      </c>
    </row>
  </sheetData>
  <mergeCells count="3">
    <mergeCell ref="A1:I2"/>
    <mergeCell ref="A3:G4"/>
    <mergeCell ref="K32:Q33"/>
  </mergeCells>
  <conditionalFormatting sqref="K34:P61 A6:F33">
    <cfRule type="cellIs" dxfId="8" priority="7" stopIfTrue="1" operator="lessThan">
      <formula>0.001</formula>
    </cfRule>
  </conditionalFormatting>
  <conditionalFormatting sqref="H6:H30">
    <cfRule type="cellIs" dxfId="7" priority="6" stopIfTrue="1" operator="lessThan">
      <formula>0.001</formula>
    </cfRule>
  </conditionalFormatting>
  <conditionalFormatting sqref="I6:I30">
    <cfRule type="cellIs" dxfId="6" priority="5" stopIfTrue="1" operator="lessThan">
      <formula>0.001</formula>
    </cfRule>
  </conditionalFormatting>
  <conditionalFormatting sqref="J6:J30">
    <cfRule type="cellIs" dxfId="5" priority="4" stopIfTrue="1" operator="lessThan">
      <formula>0.001</formula>
    </cfRule>
  </conditionalFormatting>
  <conditionalFormatting sqref="R34:R61">
    <cfRule type="cellIs" dxfId="4" priority="3" stopIfTrue="1" operator="lessThan">
      <formula>0.001</formula>
    </cfRule>
  </conditionalFormatting>
  <conditionalFormatting sqref="S34:S61">
    <cfRule type="cellIs" dxfId="3" priority="2" stopIfTrue="1" operator="lessThan">
      <formula>0.001</formula>
    </cfRule>
  </conditionalFormatting>
  <conditionalFormatting sqref="T34:T61">
    <cfRule type="cellIs" dxfId="2" priority="1" stopIfTrue="1" operator="lessThan">
      <formula>0.001</formula>
    </cfRule>
  </conditionalFormatting>
  <printOptions horizontalCentered="1"/>
  <pageMargins left="0.2" right="0.2" top="0.25" bottom="0.2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sqref="A1:XFD1048576"/>
    </sheetView>
  </sheetViews>
  <sheetFormatPr defaultRowHeight="15"/>
  <cols>
    <col min="1" max="1" width="19.5703125" style="177" customWidth="1"/>
    <col min="2" max="7" width="11.85546875" style="177" customWidth="1"/>
    <col min="8" max="16384" width="9.140625" style="177"/>
  </cols>
  <sheetData>
    <row r="1" spans="1:7">
      <c r="A1" s="576" t="s">
        <v>396</v>
      </c>
      <c r="B1" s="576"/>
      <c r="C1" s="576"/>
      <c r="D1" s="576"/>
      <c r="E1" s="576"/>
      <c r="F1" s="576"/>
      <c r="G1" s="576"/>
    </row>
    <row r="2" spans="1:7" ht="14.25" customHeight="1">
      <c r="A2" s="279"/>
      <c r="B2" s="386"/>
      <c r="C2" s="387"/>
      <c r="D2" s="387"/>
      <c r="E2" s="387"/>
      <c r="F2" s="388"/>
      <c r="G2" s="388"/>
    </row>
    <row r="3" spans="1:7">
      <c r="A3" s="279" t="s">
        <v>555</v>
      </c>
      <c r="B3" s="386"/>
      <c r="C3" s="387"/>
      <c r="D3" s="387"/>
      <c r="E3" s="387"/>
      <c r="F3" s="388"/>
      <c r="G3" s="388" t="s">
        <v>198</v>
      </c>
    </row>
    <row r="4" spans="1:7" ht="14.25" customHeight="1">
      <c r="A4" s="577" t="s">
        <v>35</v>
      </c>
      <c r="B4" s="579" t="s">
        <v>397</v>
      </c>
      <c r="C4" s="580"/>
      <c r="D4" s="581"/>
      <c r="E4" s="582" t="s">
        <v>398</v>
      </c>
      <c r="F4" s="583"/>
      <c r="G4" s="584"/>
    </row>
    <row r="5" spans="1:7">
      <c r="A5" s="578"/>
      <c r="B5" s="389" t="s">
        <v>8</v>
      </c>
      <c r="C5" s="390" t="s">
        <v>9</v>
      </c>
      <c r="D5" s="127" t="s">
        <v>10</v>
      </c>
      <c r="E5" s="389" t="s">
        <v>399</v>
      </c>
      <c r="F5" s="390" t="s">
        <v>400</v>
      </c>
      <c r="G5" s="390" t="s">
        <v>10</v>
      </c>
    </row>
    <row r="6" spans="1:7">
      <c r="A6" s="391" t="s">
        <v>36</v>
      </c>
      <c r="B6" s="125">
        <v>131943.29999999999</v>
      </c>
      <c r="C6" s="125">
        <v>164996.20000000001</v>
      </c>
      <c r="D6" s="125">
        <f>(C6/B6)*100</f>
        <v>125.05083623041111</v>
      </c>
      <c r="E6" s="125">
        <v>640723</v>
      </c>
      <c r="F6" s="125">
        <v>640723</v>
      </c>
      <c r="G6" s="125">
        <f>(F6/E6)*100</f>
        <v>100</v>
      </c>
    </row>
    <row r="7" spans="1:7">
      <c r="A7" s="35" t="s">
        <v>97</v>
      </c>
      <c r="B7" s="127">
        <v>137492.29999999999</v>
      </c>
      <c r="C7" s="127">
        <v>185366.8</v>
      </c>
      <c r="D7" s="127">
        <f t="shared" ref="D7:D20" si="0">(C7/B7)*100</f>
        <v>134.81976808883115</v>
      </c>
      <c r="E7" s="127">
        <v>692691.8</v>
      </c>
      <c r="F7" s="127">
        <v>692691.8</v>
      </c>
      <c r="G7" s="127">
        <f>(F7/E7)*100</f>
        <v>100</v>
      </c>
    </row>
    <row r="8" spans="1:7">
      <c r="A8" s="35" t="s">
        <v>38</v>
      </c>
      <c r="B8" s="127">
        <v>167703.6</v>
      </c>
      <c r="C8" s="127">
        <v>192674.1</v>
      </c>
      <c r="D8" s="127">
        <f t="shared" si="0"/>
        <v>114.8896624759397</v>
      </c>
      <c r="E8" s="127">
        <v>548491.30000000005</v>
      </c>
      <c r="F8" s="127">
        <v>548491.30000000005</v>
      </c>
      <c r="G8" s="127">
        <f t="shared" ref="G8:G21" si="1">(F8/E8)*100</f>
        <v>100</v>
      </c>
    </row>
    <row r="9" spans="1:7">
      <c r="A9" s="35" t="s">
        <v>39</v>
      </c>
      <c r="B9" s="127">
        <v>110980.4</v>
      </c>
      <c r="C9" s="127">
        <v>134121.5</v>
      </c>
      <c r="D9" s="127">
        <f t="shared" si="0"/>
        <v>120.85151972780781</v>
      </c>
      <c r="E9" s="127">
        <v>318801.90000000002</v>
      </c>
      <c r="F9" s="127">
        <v>318801.90000000002</v>
      </c>
      <c r="G9" s="127">
        <f t="shared" si="1"/>
        <v>100</v>
      </c>
    </row>
    <row r="10" spans="1:7">
      <c r="A10" s="35" t="s">
        <v>40</v>
      </c>
      <c r="B10" s="127">
        <v>137492.29999999999</v>
      </c>
      <c r="C10" s="127">
        <v>152700.6</v>
      </c>
      <c r="D10" s="127">
        <f t="shared" si="0"/>
        <v>111.06120124545158</v>
      </c>
      <c r="E10" s="127">
        <v>348602.4</v>
      </c>
      <c r="F10" s="127">
        <v>348602.4</v>
      </c>
      <c r="G10" s="127">
        <f t="shared" si="1"/>
        <v>100</v>
      </c>
    </row>
    <row r="11" spans="1:7">
      <c r="A11" s="35" t="s">
        <v>41</v>
      </c>
      <c r="B11" s="127">
        <v>148590.39999999999</v>
      </c>
      <c r="C11" s="127">
        <v>177294.1</v>
      </c>
      <c r="D11" s="127">
        <f t="shared" si="0"/>
        <v>119.31733140229788</v>
      </c>
      <c r="E11" s="127">
        <v>415845</v>
      </c>
      <c r="F11" s="127">
        <v>415845</v>
      </c>
      <c r="G11" s="127">
        <f t="shared" si="1"/>
        <v>100</v>
      </c>
    </row>
    <row r="12" spans="1:7">
      <c r="A12" s="35" t="s">
        <v>42</v>
      </c>
      <c r="B12" s="127">
        <v>291631.7</v>
      </c>
      <c r="C12" s="127">
        <v>431592.9</v>
      </c>
      <c r="D12" s="127">
        <f t="shared" si="0"/>
        <v>147.99245075209589</v>
      </c>
      <c r="E12" s="127">
        <v>626913.69999999995</v>
      </c>
      <c r="F12" s="127">
        <v>626913.69999999995</v>
      </c>
      <c r="G12" s="127">
        <f>(F12/E12)*100</f>
        <v>100</v>
      </c>
    </row>
    <row r="13" spans="1:7">
      <c r="A13" s="35" t="s">
        <v>43</v>
      </c>
      <c r="B13" s="127">
        <v>162771.20000000001</v>
      </c>
      <c r="C13" s="127">
        <v>226369.5</v>
      </c>
      <c r="D13" s="127">
        <f t="shared" si="0"/>
        <v>139.07220687689221</v>
      </c>
      <c r="E13" s="127">
        <v>702352.1</v>
      </c>
      <c r="F13" s="127">
        <v>702352.1</v>
      </c>
      <c r="G13" s="127">
        <f t="shared" si="1"/>
        <v>100</v>
      </c>
    </row>
    <row r="14" spans="1:7">
      <c r="A14" s="35" t="s">
        <v>44</v>
      </c>
      <c r="B14" s="127">
        <v>181267.9</v>
      </c>
      <c r="C14" s="127">
        <v>230375.9</v>
      </c>
      <c r="D14" s="127">
        <f t="shared" si="0"/>
        <v>127.09139345686688</v>
      </c>
      <c r="E14" s="127">
        <v>661808.4</v>
      </c>
      <c r="F14" s="127">
        <v>661808.4</v>
      </c>
      <c r="G14" s="127">
        <f t="shared" si="1"/>
        <v>100</v>
      </c>
    </row>
    <row r="15" spans="1:7">
      <c r="A15" s="35" t="s">
        <v>45</v>
      </c>
      <c r="B15" s="127">
        <v>147357.20000000001</v>
      </c>
      <c r="C15" s="127">
        <v>189250.9</v>
      </c>
      <c r="D15" s="127">
        <f t="shared" si="0"/>
        <v>128.43003260105374</v>
      </c>
      <c r="E15" s="127">
        <v>560204.19999999995</v>
      </c>
      <c r="F15" s="127">
        <v>560204.19999999995</v>
      </c>
      <c r="G15" s="127">
        <f t="shared" si="1"/>
        <v>100</v>
      </c>
    </row>
    <row r="16" spans="1:7">
      <c r="A16" s="35" t="s">
        <v>46</v>
      </c>
      <c r="B16" s="127">
        <v>184350.7</v>
      </c>
      <c r="C16" s="127">
        <v>225137.9</v>
      </c>
      <c r="D16" s="127">
        <f t="shared" si="0"/>
        <v>122.12478715838886</v>
      </c>
      <c r="E16" s="127">
        <v>762549.4</v>
      </c>
      <c r="F16" s="127">
        <v>762549.4</v>
      </c>
      <c r="G16" s="127">
        <f t="shared" si="1"/>
        <v>100</v>
      </c>
    </row>
    <row r="17" spans="1:7">
      <c r="A17" s="35" t="s">
        <v>47</v>
      </c>
      <c r="B17" s="127">
        <v>145507.6</v>
      </c>
      <c r="C17" s="127">
        <v>181562.4</v>
      </c>
      <c r="D17" s="127">
        <f t="shared" si="0"/>
        <v>124.7786369921571</v>
      </c>
      <c r="E17" s="127">
        <v>587312.30000000005</v>
      </c>
      <c r="F17" s="127">
        <v>587312.30000000005</v>
      </c>
      <c r="G17" s="127">
        <f t="shared" si="1"/>
        <v>100</v>
      </c>
    </row>
    <row r="18" spans="1:7">
      <c r="A18" s="35" t="s">
        <v>48</v>
      </c>
      <c r="B18" s="127">
        <v>387198.1</v>
      </c>
      <c r="C18" s="127">
        <v>465370.9</v>
      </c>
      <c r="D18" s="127">
        <f t="shared" si="0"/>
        <v>120.18935526801397</v>
      </c>
      <c r="E18" s="127">
        <v>1907145.6</v>
      </c>
      <c r="F18" s="127">
        <v>1907145.6</v>
      </c>
      <c r="G18" s="127">
        <f t="shared" si="1"/>
        <v>100</v>
      </c>
    </row>
    <row r="19" spans="1:7">
      <c r="A19" s="35" t="s">
        <v>50</v>
      </c>
      <c r="B19" s="127">
        <v>181267.9</v>
      </c>
      <c r="C19" s="127">
        <v>227494.3</v>
      </c>
      <c r="D19" s="127">
        <f t="shared" si="0"/>
        <v>125.50170217672296</v>
      </c>
      <c r="E19" s="127">
        <v>833834.1</v>
      </c>
      <c r="F19" s="127">
        <v>833834.1</v>
      </c>
      <c r="G19" s="127">
        <f t="shared" si="1"/>
        <v>100</v>
      </c>
    </row>
    <row r="20" spans="1:7">
      <c r="A20" s="35" t="s">
        <v>49</v>
      </c>
      <c r="B20" s="127">
        <v>4094487.7</v>
      </c>
      <c r="C20" s="127">
        <v>4221800.5</v>
      </c>
      <c r="D20" s="127">
        <f t="shared" si="0"/>
        <v>103.10937067902293</v>
      </c>
      <c r="E20" s="127">
        <v>5926998.9000000004</v>
      </c>
      <c r="F20" s="127">
        <v>5926998.9000000004</v>
      </c>
      <c r="G20" s="127">
        <f t="shared" si="1"/>
        <v>100</v>
      </c>
    </row>
    <row r="21" spans="1:7">
      <c r="A21" s="233" t="s">
        <v>51</v>
      </c>
      <c r="B21" s="134">
        <f>SUM(B6:B20)</f>
        <v>6610042.2999999998</v>
      </c>
      <c r="C21" s="134">
        <f>SUM(C6:C20)</f>
        <v>7406108.5</v>
      </c>
      <c r="D21" s="134">
        <f>(C21/B21)*100</f>
        <v>112.04328450364078</v>
      </c>
      <c r="E21" s="134">
        <f>SUM(E6:E20)</f>
        <v>15534274.1</v>
      </c>
      <c r="F21" s="134">
        <f>SUM(F6:F20)</f>
        <v>15534274.1</v>
      </c>
      <c r="G21" s="134">
        <f t="shared" si="1"/>
        <v>100</v>
      </c>
    </row>
    <row r="22" spans="1:7">
      <c r="C22" s="392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23:G43"/>
  <sheetViews>
    <sheetView topLeftCell="A19" workbookViewId="0">
      <selection activeCell="A23" sqref="A23:G43"/>
    </sheetView>
  </sheetViews>
  <sheetFormatPr defaultRowHeight="14.25"/>
  <cols>
    <col min="1" max="1" width="3.85546875" style="178" customWidth="1"/>
    <col min="2" max="2" width="32.7109375" style="178" customWidth="1"/>
    <col min="3" max="3" width="9.85546875" style="178" customWidth="1"/>
    <col min="4" max="4" width="11.28515625" style="178" customWidth="1"/>
    <col min="5" max="5" width="11.140625" style="178" customWidth="1"/>
    <col min="6" max="6" width="10.7109375" style="178" customWidth="1"/>
    <col min="7" max="7" width="11.140625" style="178" customWidth="1"/>
    <col min="8" max="16384" width="9.140625" style="178"/>
  </cols>
  <sheetData>
    <row r="23" spans="1:7" ht="14.25" customHeight="1">
      <c r="A23" s="585" t="s">
        <v>261</v>
      </c>
      <c r="B23" s="585"/>
      <c r="C23" s="585"/>
      <c r="D23" s="585"/>
      <c r="E23" s="585"/>
      <c r="F23" s="585"/>
      <c r="G23" s="585"/>
    </row>
    <row r="24" spans="1:7">
      <c r="A24" s="330"/>
      <c r="B24" s="330"/>
      <c r="C24" s="586"/>
      <c r="D24" s="586"/>
      <c r="E24" s="393"/>
      <c r="F24" s="587" t="s">
        <v>533</v>
      </c>
      <c r="G24" s="587"/>
    </row>
    <row r="25" spans="1:7" ht="21.75" customHeight="1">
      <c r="A25" s="588"/>
      <c r="B25" s="588"/>
      <c r="C25" s="588" t="s">
        <v>556</v>
      </c>
      <c r="D25" s="589" t="s">
        <v>537</v>
      </c>
      <c r="E25" s="589"/>
      <c r="F25" s="589"/>
      <c r="G25" s="588" t="s">
        <v>557</v>
      </c>
    </row>
    <row r="26" spans="1:7">
      <c r="A26" s="588"/>
      <c r="B26" s="588"/>
      <c r="C26" s="588"/>
      <c r="D26" s="325" t="s">
        <v>262</v>
      </c>
      <c r="E26" s="333" t="s">
        <v>263</v>
      </c>
      <c r="F26" s="325" t="s">
        <v>264</v>
      </c>
      <c r="G26" s="588"/>
    </row>
    <row r="27" spans="1:7">
      <c r="A27" s="179" t="s">
        <v>265</v>
      </c>
      <c r="B27" s="179"/>
      <c r="C27" s="100">
        <f>C29+C30+C31+C32+C33</f>
        <v>17766.900000000001</v>
      </c>
      <c r="D27" s="182">
        <f t="shared" ref="D27" si="0">D29+D30+D31+D32+D33</f>
        <v>6652.5000000000018</v>
      </c>
      <c r="E27" s="182">
        <f>E29+E30+E31+E32+E33</f>
        <v>19434.5</v>
      </c>
      <c r="F27" s="394">
        <f t="shared" ref="F27:F40" si="1">E27/D27*100</f>
        <v>292.13829387448322</v>
      </c>
      <c r="G27" s="180">
        <f t="shared" ref="G27:G40" si="2">E27/C27*100</f>
        <v>109.3859930545002</v>
      </c>
    </row>
    <row r="28" spans="1:7">
      <c r="A28" s="179" t="s">
        <v>266</v>
      </c>
      <c r="B28" s="179"/>
      <c r="C28" s="179"/>
      <c r="D28" s="181"/>
      <c r="E28" s="181"/>
      <c r="F28" s="394"/>
      <c r="G28" s="180"/>
    </row>
    <row r="29" spans="1:7">
      <c r="A29" s="181"/>
      <c r="B29" s="181" t="s">
        <v>267</v>
      </c>
      <c r="C29" s="182">
        <v>14742.4</v>
      </c>
      <c r="D29" s="182">
        <v>3954.8</v>
      </c>
      <c r="E29" s="182">
        <v>15818.2</v>
      </c>
      <c r="F29" s="394">
        <f>E29/D29*100</f>
        <v>399.97471427126527</v>
      </c>
      <c r="G29" s="180">
        <f>E29/C29*100</f>
        <v>107.29731929672239</v>
      </c>
    </row>
    <row r="30" spans="1:7">
      <c r="A30" s="181"/>
      <c r="B30" s="181" t="s">
        <v>268</v>
      </c>
      <c r="C30" s="182">
        <v>659.6</v>
      </c>
      <c r="D30" s="182">
        <v>449.1</v>
      </c>
      <c r="E30" s="182">
        <v>935.9</v>
      </c>
      <c r="F30" s="394">
        <f t="shared" si="1"/>
        <v>208.39456691160098</v>
      </c>
      <c r="G30" s="180">
        <f t="shared" si="2"/>
        <v>141.88902365069737</v>
      </c>
    </row>
    <row r="31" spans="1:7">
      <c r="A31" s="181"/>
      <c r="B31" s="181" t="s">
        <v>269</v>
      </c>
      <c r="C31" s="182">
        <v>1688.7</v>
      </c>
      <c r="D31" s="182">
        <v>1815.9</v>
      </c>
      <c r="E31" s="182">
        <v>2050.1</v>
      </c>
      <c r="F31" s="394">
        <f t="shared" si="1"/>
        <v>112.89718596839032</v>
      </c>
      <c r="G31" s="180">
        <f t="shared" si="2"/>
        <v>121.40107775211702</v>
      </c>
    </row>
    <row r="32" spans="1:7">
      <c r="A32" s="181"/>
      <c r="B32" s="181" t="s">
        <v>270</v>
      </c>
      <c r="C32" s="182">
        <v>395.8</v>
      </c>
      <c r="D32" s="182">
        <v>337.1</v>
      </c>
      <c r="E32" s="182">
        <v>438.6</v>
      </c>
      <c r="F32" s="394">
        <f t="shared" si="1"/>
        <v>130.10975971521802</v>
      </c>
      <c r="G32" s="180">
        <f t="shared" si="2"/>
        <v>110.81354219302679</v>
      </c>
    </row>
    <row r="33" spans="1:7">
      <c r="A33" s="181"/>
      <c r="B33" s="181" t="s">
        <v>271</v>
      </c>
      <c r="C33" s="182">
        <v>280.39999999999998</v>
      </c>
      <c r="D33" s="182">
        <v>95.6</v>
      </c>
      <c r="E33" s="182">
        <v>191.7</v>
      </c>
      <c r="F33" s="394">
        <f t="shared" si="1"/>
        <v>200.52301255230125</v>
      </c>
      <c r="G33" s="180">
        <f t="shared" si="2"/>
        <v>68.366619115549227</v>
      </c>
    </row>
    <row r="34" spans="1:7">
      <c r="A34" s="181" t="s">
        <v>272</v>
      </c>
      <c r="B34" s="181"/>
      <c r="C34" s="182">
        <f>C36+C37+C38+C39+C40</f>
        <v>17278.600000000002</v>
      </c>
      <c r="D34" s="182">
        <f t="shared" ref="D34" si="3">D36+D37+D38+D39+D40</f>
        <v>19452.2</v>
      </c>
      <c r="E34" s="182">
        <f>E36+E37+E38+E39+E40</f>
        <v>18968.5</v>
      </c>
      <c r="F34" s="394">
        <f t="shared" si="1"/>
        <v>97.513391801441472</v>
      </c>
      <c r="G34" s="180">
        <f t="shared" si="2"/>
        <v>109.78030627481392</v>
      </c>
    </row>
    <row r="35" spans="1:7">
      <c r="A35" s="181" t="s">
        <v>266</v>
      </c>
      <c r="B35" s="181"/>
      <c r="C35" s="181"/>
      <c r="D35" s="181"/>
      <c r="E35" s="181"/>
      <c r="F35" s="394"/>
      <c r="G35" s="180"/>
    </row>
    <row r="36" spans="1:7">
      <c r="A36" s="179"/>
      <c r="B36" s="179" t="s">
        <v>267</v>
      </c>
      <c r="C36" s="182">
        <v>14535.9</v>
      </c>
      <c r="D36" s="182">
        <v>16336.4</v>
      </c>
      <c r="E36" s="182">
        <v>15799.5</v>
      </c>
      <c r="F36" s="394">
        <f t="shared" si="1"/>
        <v>96.71347420484318</v>
      </c>
      <c r="G36" s="180">
        <f t="shared" si="2"/>
        <v>108.69296018822365</v>
      </c>
    </row>
    <row r="37" spans="1:7">
      <c r="A37" s="179"/>
      <c r="B37" s="179" t="s">
        <v>268</v>
      </c>
      <c r="C37" s="182">
        <v>683.7</v>
      </c>
      <c r="D37" s="182">
        <v>897.4</v>
      </c>
      <c r="E37" s="182">
        <v>880</v>
      </c>
      <c r="F37" s="394">
        <f t="shared" si="1"/>
        <v>98.061065299754844</v>
      </c>
      <c r="G37" s="180">
        <f t="shared" si="2"/>
        <v>128.71142313880358</v>
      </c>
    </row>
    <row r="38" spans="1:7">
      <c r="A38" s="179"/>
      <c r="B38" s="179" t="s">
        <v>269</v>
      </c>
      <c r="C38" s="182">
        <v>1550.6</v>
      </c>
      <c r="D38" s="182">
        <v>1931.4</v>
      </c>
      <c r="E38" s="182">
        <v>1826.6</v>
      </c>
      <c r="F38" s="394">
        <f t="shared" si="1"/>
        <v>94.573884229056631</v>
      </c>
      <c r="G38" s="180">
        <f t="shared" si="2"/>
        <v>117.79956146007997</v>
      </c>
    </row>
    <row r="39" spans="1:7">
      <c r="A39" s="179"/>
      <c r="B39" s="179" t="s">
        <v>270</v>
      </c>
      <c r="C39" s="182">
        <v>256.39999999999998</v>
      </c>
      <c r="D39" s="182">
        <v>136.9</v>
      </c>
      <c r="E39" s="182">
        <v>340.9</v>
      </c>
      <c r="F39" s="394">
        <f t="shared" si="1"/>
        <v>249.01387874360842</v>
      </c>
      <c r="G39" s="180">
        <f t="shared" si="2"/>
        <v>132.95631825273011</v>
      </c>
    </row>
    <row r="40" spans="1:7">
      <c r="A40" s="183"/>
      <c r="B40" s="183" t="s">
        <v>271</v>
      </c>
      <c r="C40" s="362">
        <v>252</v>
      </c>
      <c r="D40" s="362">
        <v>150.1</v>
      </c>
      <c r="E40" s="362">
        <v>121.5</v>
      </c>
      <c r="F40" s="362">
        <f t="shared" si="1"/>
        <v>80.946035976015992</v>
      </c>
      <c r="G40" s="106">
        <f t="shared" si="2"/>
        <v>48.214285714285715</v>
      </c>
    </row>
    <row r="41" spans="1:7">
      <c r="A41" s="184"/>
      <c r="B41" s="184"/>
      <c r="C41" s="184"/>
      <c r="D41" s="395"/>
      <c r="E41" s="395"/>
      <c r="F41" s="395"/>
      <c r="G41" s="184"/>
    </row>
    <row r="42" spans="1:7">
      <c r="A42" s="178" t="s">
        <v>273</v>
      </c>
      <c r="D42" s="396"/>
      <c r="E42" s="396"/>
      <c r="F42" s="396"/>
    </row>
    <row r="43" spans="1:7">
      <c r="D43" s="396"/>
      <c r="E43" s="396"/>
      <c r="F43" s="396"/>
    </row>
  </sheetData>
  <mergeCells count="7">
    <mergeCell ref="A23:G23"/>
    <mergeCell ref="C24:D24"/>
    <mergeCell ref="F24:G24"/>
    <mergeCell ref="A25:B26"/>
    <mergeCell ref="C25:C26"/>
    <mergeCell ref="D25:F25"/>
    <mergeCell ref="G25:G2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C18" sqref="C18"/>
    </sheetView>
  </sheetViews>
  <sheetFormatPr defaultRowHeight="12.75"/>
  <cols>
    <col min="1" max="1" width="10.28515625" style="234" customWidth="1"/>
    <col min="2" max="2" width="30.7109375" style="234" customWidth="1"/>
    <col min="3" max="3" width="12" style="234" customWidth="1"/>
    <col min="4" max="5" width="11" style="234" customWidth="1"/>
    <col min="6" max="6" width="9.28515625" style="234" customWidth="1"/>
    <col min="7" max="16384" width="9.140625" style="234"/>
  </cols>
  <sheetData>
    <row r="1" spans="1:6">
      <c r="A1" s="590" t="s">
        <v>401</v>
      </c>
      <c r="B1" s="590"/>
      <c r="C1" s="590"/>
      <c r="D1" s="590"/>
      <c r="E1" s="590"/>
      <c r="F1" s="590"/>
    </row>
    <row r="2" spans="1:6">
      <c r="A2" s="591" t="s">
        <v>533</v>
      </c>
      <c r="B2" s="591"/>
      <c r="C2" s="591"/>
      <c r="D2" s="591"/>
      <c r="E2" s="331"/>
      <c r="F2" s="331"/>
    </row>
    <row r="3" spans="1:6" ht="38.25">
      <c r="A3" s="592" t="s">
        <v>402</v>
      </c>
      <c r="B3" s="593"/>
      <c r="C3" s="332" t="s">
        <v>558</v>
      </c>
      <c r="D3" s="332" t="s">
        <v>559</v>
      </c>
      <c r="E3" s="332" t="s">
        <v>560</v>
      </c>
      <c r="F3" s="332" t="s">
        <v>561</v>
      </c>
    </row>
    <row r="4" spans="1:6" ht="22.5" customHeight="1">
      <c r="A4" s="235" t="s">
        <v>403</v>
      </c>
      <c r="B4" s="235"/>
      <c r="C4" s="235">
        <f>C6+C7+C8</f>
        <v>9662</v>
      </c>
      <c r="D4" s="235">
        <f>D6+D7+D8</f>
        <v>9404</v>
      </c>
      <c r="E4" s="235">
        <f>E6+E7+E8</f>
        <v>12478</v>
      </c>
      <c r="F4" s="236">
        <f>E4/D4*100</f>
        <v>132.68821777966821</v>
      </c>
    </row>
    <row r="5" spans="1:6" ht="22.5" customHeight="1">
      <c r="A5" s="237" t="s">
        <v>404</v>
      </c>
      <c r="B5" s="237"/>
      <c r="C5" s="237"/>
      <c r="D5" s="237"/>
      <c r="E5" s="237"/>
    </row>
    <row r="6" spans="1:6" ht="22.5" customHeight="1">
      <c r="A6" s="235"/>
      <c r="B6" s="235" t="s">
        <v>405</v>
      </c>
      <c r="C6" s="235">
        <v>2174</v>
      </c>
      <c r="D6" s="235">
        <v>2041</v>
      </c>
      <c r="E6" s="235">
        <v>2196</v>
      </c>
      <c r="F6" s="236">
        <f t="shared" ref="F6:F9" si="0">E6/D6*100</f>
        <v>107.59431651151397</v>
      </c>
    </row>
    <row r="7" spans="1:6" ht="22.5" customHeight="1">
      <c r="A7" s="235"/>
      <c r="B7" s="235" t="s">
        <v>406</v>
      </c>
      <c r="C7" s="235">
        <v>3910</v>
      </c>
      <c r="D7" s="235">
        <v>3859</v>
      </c>
      <c r="E7" s="235">
        <v>3892</v>
      </c>
      <c r="F7" s="236">
        <f t="shared" si="0"/>
        <v>100.85514381964241</v>
      </c>
    </row>
    <row r="8" spans="1:6" ht="22.5" customHeight="1">
      <c r="A8" s="235"/>
      <c r="B8" s="235" t="s">
        <v>407</v>
      </c>
      <c r="C8" s="235">
        <v>3578</v>
      </c>
      <c r="D8" s="235">
        <v>3504</v>
      </c>
      <c r="E8" s="235">
        <v>6390</v>
      </c>
      <c r="F8" s="236">
        <f t="shared" si="0"/>
        <v>182.36301369863014</v>
      </c>
    </row>
    <row r="9" spans="1:6" ht="22.5" customHeight="1">
      <c r="A9" s="235" t="s">
        <v>408</v>
      </c>
      <c r="B9" s="235"/>
      <c r="C9" s="238">
        <f>SUM(C11:C14)</f>
        <v>12701.199999999999</v>
      </c>
      <c r="D9" s="238">
        <f>SUM(D11:D14)</f>
        <v>14606.1</v>
      </c>
      <c r="E9" s="238">
        <f>SUM(E11:E14)</f>
        <v>15534.3</v>
      </c>
      <c r="F9" s="236">
        <f t="shared" si="0"/>
        <v>106.35487912584468</v>
      </c>
    </row>
    <row r="10" spans="1:6" ht="22.5" customHeight="1">
      <c r="A10" s="237" t="s">
        <v>404</v>
      </c>
      <c r="B10" s="237"/>
      <c r="C10" s="237"/>
      <c r="D10" s="237"/>
      <c r="E10" s="237"/>
    </row>
    <row r="11" spans="1:6" ht="22.5" customHeight="1">
      <c r="A11" s="235"/>
      <c r="B11" s="235" t="s">
        <v>409</v>
      </c>
      <c r="C11" s="238">
        <v>10079.299999999999</v>
      </c>
      <c r="D11" s="238">
        <v>11751.8</v>
      </c>
      <c r="E11" s="238">
        <v>12692.6</v>
      </c>
      <c r="F11" s="236">
        <f t="shared" ref="F11:F14" si="1">E11/D11*100</f>
        <v>108.00558212358959</v>
      </c>
    </row>
    <row r="12" spans="1:6" ht="22.5" customHeight="1">
      <c r="A12" s="235"/>
      <c r="B12" s="239" t="s">
        <v>410</v>
      </c>
      <c r="C12" s="240">
        <v>1870.1</v>
      </c>
      <c r="D12" s="240">
        <v>2023.5</v>
      </c>
      <c r="E12" s="240">
        <v>1966</v>
      </c>
      <c r="F12" s="236">
        <f t="shared" si="1"/>
        <v>97.158388930071666</v>
      </c>
    </row>
    <row r="13" spans="1:6" ht="22.5" customHeight="1">
      <c r="A13" s="235"/>
      <c r="B13" s="235" t="s">
        <v>411</v>
      </c>
      <c r="C13" s="238">
        <v>389.3</v>
      </c>
      <c r="D13" s="238">
        <v>424.6</v>
      </c>
      <c r="E13" s="238">
        <v>442.4</v>
      </c>
      <c r="F13" s="241">
        <f t="shared" si="1"/>
        <v>104.19218087611868</v>
      </c>
    </row>
    <row r="14" spans="1:6" ht="22.5" customHeight="1">
      <c r="A14" s="242"/>
      <c r="B14" s="242" t="s">
        <v>412</v>
      </c>
      <c r="C14" s="243">
        <v>362.5</v>
      </c>
      <c r="D14" s="243">
        <v>406.2</v>
      </c>
      <c r="E14" s="243">
        <v>433.3</v>
      </c>
      <c r="F14" s="244">
        <f t="shared" si="1"/>
        <v>106.67159034958149</v>
      </c>
    </row>
    <row r="34" ht="51" customHeight="1"/>
    <row r="35" ht="17.25" customHeight="1"/>
    <row r="36" ht="43.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8.75" customHeight="1"/>
  </sheetData>
  <mergeCells count="3">
    <mergeCell ref="A1:F1"/>
    <mergeCell ref="A2:D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57"/>
  <sheetViews>
    <sheetView workbookViewId="0">
      <selection sqref="A1:T21"/>
    </sheetView>
  </sheetViews>
  <sheetFormatPr defaultRowHeight="10.5"/>
  <cols>
    <col min="1" max="1" width="11.28515625" style="2" customWidth="1"/>
    <col min="2" max="2" width="5.85546875" style="5" customWidth="1"/>
    <col min="3" max="3" width="6.140625" style="5" customWidth="1"/>
    <col min="4" max="4" width="7" style="280" customWidth="1"/>
    <col min="5" max="5" width="6" style="5" customWidth="1"/>
    <col min="6" max="6" width="6.140625" style="5" customWidth="1"/>
    <col min="7" max="7" width="6.28515625" style="5" customWidth="1"/>
    <col min="8" max="8" width="4.140625" style="5" customWidth="1"/>
    <col min="9" max="10" width="5.140625" style="5" customWidth="1"/>
    <col min="11" max="11" width="6.140625" style="5" customWidth="1"/>
    <col min="12" max="12" width="6" style="5" customWidth="1"/>
    <col min="13" max="13" width="5" style="5" customWidth="1"/>
    <col min="14" max="14" width="3" style="5" customWidth="1"/>
    <col min="15" max="15" width="3.42578125" style="5" customWidth="1"/>
    <col min="16" max="16" width="4.28515625" style="5" customWidth="1"/>
    <col min="17" max="17" width="5" style="5" customWidth="1"/>
    <col min="18" max="18" width="5" style="2" customWidth="1"/>
    <col min="19" max="19" width="5.42578125" style="2" customWidth="1"/>
    <col min="20" max="20" width="5" style="2" customWidth="1"/>
    <col min="21" max="21" width="9.140625" style="2" customWidth="1"/>
    <col min="22" max="256" width="9.140625" style="2"/>
    <col min="257" max="257" width="11.28515625" style="2" customWidth="1"/>
    <col min="258" max="258" width="5.85546875" style="2" customWidth="1"/>
    <col min="259" max="259" width="6.140625" style="2" customWidth="1"/>
    <col min="260" max="260" width="7" style="2" customWidth="1"/>
    <col min="261" max="261" width="6" style="2" customWidth="1"/>
    <col min="262" max="262" width="6.140625" style="2" customWidth="1"/>
    <col min="263" max="263" width="6.28515625" style="2" customWidth="1"/>
    <col min="264" max="264" width="4.140625" style="2" customWidth="1"/>
    <col min="265" max="266" width="5.140625" style="2" customWidth="1"/>
    <col min="267" max="267" width="6.140625" style="2" customWidth="1"/>
    <col min="268" max="268" width="6" style="2" customWidth="1"/>
    <col min="269" max="269" width="5" style="2" customWidth="1"/>
    <col min="270" max="270" width="3" style="2" customWidth="1"/>
    <col min="271" max="271" width="3.42578125" style="2" customWidth="1"/>
    <col min="272" max="272" width="4.28515625" style="2" customWidth="1"/>
    <col min="273" max="274" width="5" style="2" customWidth="1"/>
    <col min="275" max="275" width="5.42578125" style="2" customWidth="1"/>
    <col min="276" max="276" width="5" style="2" customWidth="1"/>
    <col min="277" max="277" width="9.140625" style="2" customWidth="1"/>
    <col min="278" max="512" width="9.140625" style="2"/>
    <col min="513" max="513" width="11.28515625" style="2" customWidth="1"/>
    <col min="514" max="514" width="5.85546875" style="2" customWidth="1"/>
    <col min="515" max="515" width="6.140625" style="2" customWidth="1"/>
    <col min="516" max="516" width="7" style="2" customWidth="1"/>
    <col min="517" max="517" width="6" style="2" customWidth="1"/>
    <col min="518" max="518" width="6.140625" style="2" customWidth="1"/>
    <col min="519" max="519" width="6.28515625" style="2" customWidth="1"/>
    <col min="520" max="520" width="4.140625" style="2" customWidth="1"/>
    <col min="521" max="522" width="5.140625" style="2" customWidth="1"/>
    <col min="523" max="523" width="6.140625" style="2" customWidth="1"/>
    <col min="524" max="524" width="6" style="2" customWidth="1"/>
    <col min="525" max="525" width="5" style="2" customWidth="1"/>
    <col min="526" max="526" width="3" style="2" customWidth="1"/>
    <col min="527" max="527" width="3.42578125" style="2" customWidth="1"/>
    <col min="528" max="528" width="4.28515625" style="2" customWidth="1"/>
    <col min="529" max="530" width="5" style="2" customWidth="1"/>
    <col min="531" max="531" width="5.42578125" style="2" customWidth="1"/>
    <col min="532" max="532" width="5" style="2" customWidth="1"/>
    <col min="533" max="533" width="9.140625" style="2" customWidth="1"/>
    <col min="534" max="768" width="9.140625" style="2"/>
    <col min="769" max="769" width="11.28515625" style="2" customWidth="1"/>
    <col min="770" max="770" width="5.85546875" style="2" customWidth="1"/>
    <col min="771" max="771" width="6.140625" style="2" customWidth="1"/>
    <col min="772" max="772" width="7" style="2" customWidth="1"/>
    <col min="773" max="773" width="6" style="2" customWidth="1"/>
    <col min="774" max="774" width="6.140625" style="2" customWidth="1"/>
    <col min="775" max="775" width="6.28515625" style="2" customWidth="1"/>
    <col min="776" max="776" width="4.140625" style="2" customWidth="1"/>
    <col min="777" max="778" width="5.140625" style="2" customWidth="1"/>
    <col min="779" max="779" width="6.140625" style="2" customWidth="1"/>
    <col min="780" max="780" width="6" style="2" customWidth="1"/>
    <col min="781" max="781" width="5" style="2" customWidth="1"/>
    <col min="782" max="782" width="3" style="2" customWidth="1"/>
    <col min="783" max="783" width="3.42578125" style="2" customWidth="1"/>
    <col min="784" max="784" width="4.28515625" style="2" customWidth="1"/>
    <col min="785" max="786" width="5" style="2" customWidth="1"/>
    <col min="787" max="787" width="5.42578125" style="2" customWidth="1"/>
    <col min="788" max="788" width="5" style="2" customWidth="1"/>
    <col min="789" max="789" width="9.140625" style="2" customWidth="1"/>
    <col min="790" max="1024" width="9.140625" style="2"/>
    <col min="1025" max="1025" width="11.28515625" style="2" customWidth="1"/>
    <col min="1026" max="1026" width="5.85546875" style="2" customWidth="1"/>
    <col min="1027" max="1027" width="6.140625" style="2" customWidth="1"/>
    <col min="1028" max="1028" width="7" style="2" customWidth="1"/>
    <col min="1029" max="1029" width="6" style="2" customWidth="1"/>
    <col min="1030" max="1030" width="6.140625" style="2" customWidth="1"/>
    <col min="1031" max="1031" width="6.28515625" style="2" customWidth="1"/>
    <col min="1032" max="1032" width="4.140625" style="2" customWidth="1"/>
    <col min="1033" max="1034" width="5.140625" style="2" customWidth="1"/>
    <col min="1035" max="1035" width="6.140625" style="2" customWidth="1"/>
    <col min="1036" max="1036" width="6" style="2" customWidth="1"/>
    <col min="1037" max="1037" width="5" style="2" customWidth="1"/>
    <col min="1038" max="1038" width="3" style="2" customWidth="1"/>
    <col min="1039" max="1039" width="3.42578125" style="2" customWidth="1"/>
    <col min="1040" max="1040" width="4.28515625" style="2" customWidth="1"/>
    <col min="1041" max="1042" width="5" style="2" customWidth="1"/>
    <col min="1043" max="1043" width="5.42578125" style="2" customWidth="1"/>
    <col min="1044" max="1044" width="5" style="2" customWidth="1"/>
    <col min="1045" max="1045" width="9.140625" style="2" customWidth="1"/>
    <col min="1046" max="1280" width="9.140625" style="2"/>
    <col min="1281" max="1281" width="11.28515625" style="2" customWidth="1"/>
    <col min="1282" max="1282" width="5.85546875" style="2" customWidth="1"/>
    <col min="1283" max="1283" width="6.140625" style="2" customWidth="1"/>
    <col min="1284" max="1284" width="7" style="2" customWidth="1"/>
    <col min="1285" max="1285" width="6" style="2" customWidth="1"/>
    <col min="1286" max="1286" width="6.140625" style="2" customWidth="1"/>
    <col min="1287" max="1287" width="6.28515625" style="2" customWidth="1"/>
    <col min="1288" max="1288" width="4.140625" style="2" customWidth="1"/>
    <col min="1289" max="1290" width="5.140625" style="2" customWidth="1"/>
    <col min="1291" max="1291" width="6.140625" style="2" customWidth="1"/>
    <col min="1292" max="1292" width="6" style="2" customWidth="1"/>
    <col min="1293" max="1293" width="5" style="2" customWidth="1"/>
    <col min="1294" max="1294" width="3" style="2" customWidth="1"/>
    <col min="1295" max="1295" width="3.42578125" style="2" customWidth="1"/>
    <col min="1296" max="1296" width="4.28515625" style="2" customWidth="1"/>
    <col min="1297" max="1298" width="5" style="2" customWidth="1"/>
    <col min="1299" max="1299" width="5.42578125" style="2" customWidth="1"/>
    <col min="1300" max="1300" width="5" style="2" customWidth="1"/>
    <col min="1301" max="1301" width="9.140625" style="2" customWidth="1"/>
    <col min="1302" max="1536" width="9.140625" style="2"/>
    <col min="1537" max="1537" width="11.28515625" style="2" customWidth="1"/>
    <col min="1538" max="1538" width="5.85546875" style="2" customWidth="1"/>
    <col min="1539" max="1539" width="6.140625" style="2" customWidth="1"/>
    <col min="1540" max="1540" width="7" style="2" customWidth="1"/>
    <col min="1541" max="1541" width="6" style="2" customWidth="1"/>
    <col min="1542" max="1542" width="6.140625" style="2" customWidth="1"/>
    <col min="1543" max="1543" width="6.28515625" style="2" customWidth="1"/>
    <col min="1544" max="1544" width="4.140625" style="2" customWidth="1"/>
    <col min="1545" max="1546" width="5.140625" style="2" customWidth="1"/>
    <col min="1547" max="1547" width="6.140625" style="2" customWidth="1"/>
    <col min="1548" max="1548" width="6" style="2" customWidth="1"/>
    <col min="1549" max="1549" width="5" style="2" customWidth="1"/>
    <col min="1550" max="1550" width="3" style="2" customWidth="1"/>
    <col min="1551" max="1551" width="3.42578125" style="2" customWidth="1"/>
    <col min="1552" max="1552" width="4.28515625" style="2" customWidth="1"/>
    <col min="1553" max="1554" width="5" style="2" customWidth="1"/>
    <col min="1555" max="1555" width="5.42578125" style="2" customWidth="1"/>
    <col min="1556" max="1556" width="5" style="2" customWidth="1"/>
    <col min="1557" max="1557" width="9.140625" style="2" customWidth="1"/>
    <col min="1558" max="1792" width="9.140625" style="2"/>
    <col min="1793" max="1793" width="11.28515625" style="2" customWidth="1"/>
    <col min="1794" max="1794" width="5.85546875" style="2" customWidth="1"/>
    <col min="1795" max="1795" width="6.140625" style="2" customWidth="1"/>
    <col min="1796" max="1796" width="7" style="2" customWidth="1"/>
    <col min="1797" max="1797" width="6" style="2" customWidth="1"/>
    <col min="1798" max="1798" width="6.140625" style="2" customWidth="1"/>
    <col min="1799" max="1799" width="6.28515625" style="2" customWidth="1"/>
    <col min="1800" max="1800" width="4.140625" style="2" customWidth="1"/>
    <col min="1801" max="1802" width="5.140625" style="2" customWidth="1"/>
    <col min="1803" max="1803" width="6.140625" style="2" customWidth="1"/>
    <col min="1804" max="1804" width="6" style="2" customWidth="1"/>
    <col min="1805" max="1805" width="5" style="2" customWidth="1"/>
    <col min="1806" max="1806" width="3" style="2" customWidth="1"/>
    <col min="1807" max="1807" width="3.42578125" style="2" customWidth="1"/>
    <col min="1808" max="1808" width="4.28515625" style="2" customWidth="1"/>
    <col min="1809" max="1810" width="5" style="2" customWidth="1"/>
    <col min="1811" max="1811" width="5.42578125" style="2" customWidth="1"/>
    <col min="1812" max="1812" width="5" style="2" customWidth="1"/>
    <col min="1813" max="1813" width="9.140625" style="2" customWidth="1"/>
    <col min="1814" max="2048" width="9.140625" style="2"/>
    <col min="2049" max="2049" width="11.28515625" style="2" customWidth="1"/>
    <col min="2050" max="2050" width="5.85546875" style="2" customWidth="1"/>
    <col min="2051" max="2051" width="6.140625" style="2" customWidth="1"/>
    <col min="2052" max="2052" width="7" style="2" customWidth="1"/>
    <col min="2053" max="2053" width="6" style="2" customWidth="1"/>
    <col min="2054" max="2054" width="6.140625" style="2" customWidth="1"/>
    <col min="2055" max="2055" width="6.28515625" style="2" customWidth="1"/>
    <col min="2056" max="2056" width="4.140625" style="2" customWidth="1"/>
    <col min="2057" max="2058" width="5.140625" style="2" customWidth="1"/>
    <col min="2059" max="2059" width="6.140625" style="2" customWidth="1"/>
    <col min="2060" max="2060" width="6" style="2" customWidth="1"/>
    <col min="2061" max="2061" width="5" style="2" customWidth="1"/>
    <col min="2062" max="2062" width="3" style="2" customWidth="1"/>
    <col min="2063" max="2063" width="3.42578125" style="2" customWidth="1"/>
    <col min="2064" max="2064" width="4.28515625" style="2" customWidth="1"/>
    <col min="2065" max="2066" width="5" style="2" customWidth="1"/>
    <col min="2067" max="2067" width="5.42578125" style="2" customWidth="1"/>
    <col min="2068" max="2068" width="5" style="2" customWidth="1"/>
    <col min="2069" max="2069" width="9.140625" style="2" customWidth="1"/>
    <col min="2070" max="2304" width="9.140625" style="2"/>
    <col min="2305" max="2305" width="11.28515625" style="2" customWidth="1"/>
    <col min="2306" max="2306" width="5.85546875" style="2" customWidth="1"/>
    <col min="2307" max="2307" width="6.140625" style="2" customWidth="1"/>
    <col min="2308" max="2308" width="7" style="2" customWidth="1"/>
    <col min="2309" max="2309" width="6" style="2" customWidth="1"/>
    <col min="2310" max="2310" width="6.140625" style="2" customWidth="1"/>
    <col min="2311" max="2311" width="6.28515625" style="2" customWidth="1"/>
    <col min="2312" max="2312" width="4.140625" style="2" customWidth="1"/>
    <col min="2313" max="2314" width="5.140625" style="2" customWidth="1"/>
    <col min="2315" max="2315" width="6.140625" style="2" customWidth="1"/>
    <col min="2316" max="2316" width="6" style="2" customWidth="1"/>
    <col min="2317" max="2317" width="5" style="2" customWidth="1"/>
    <col min="2318" max="2318" width="3" style="2" customWidth="1"/>
    <col min="2319" max="2319" width="3.42578125" style="2" customWidth="1"/>
    <col min="2320" max="2320" width="4.28515625" style="2" customWidth="1"/>
    <col min="2321" max="2322" width="5" style="2" customWidth="1"/>
    <col min="2323" max="2323" width="5.42578125" style="2" customWidth="1"/>
    <col min="2324" max="2324" width="5" style="2" customWidth="1"/>
    <col min="2325" max="2325" width="9.140625" style="2" customWidth="1"/>
    <col min="2326" max="2560" width="9.140625" style="2"/>
    <col min="2561" max="2561" width="11.28515625" style="2" customWidth="1"/>
    <col min="2562" max="2562" width="5.85546875" style="2" customWidth="1"/>
    <col min="2563" max="2563" width="6.140625" style="2" customWidth="1"/>
    <col min="2564" max="2564" width="7" style="2" customWidth="1"/>
    <col min="2565" max="2565" width="6" style="2" customWidth="1"/>
    <col min="2566" max="2566" width="6.140625" style="2" customWidth="1"/>
    <col min="2567" max="2567" width="6.28515625" style="2" customWidth="1"/>
    <col min="2568" max="2568" width="4.140625" style="2" customWidth="1"/>
    <col min="2569" max="2570" width="5.140625" style="2" customWidth="1"/>
    <col min="2571" max="2571" width="6.140625" style="2" customWidth="1"/>
    <col min="2572" max="2572" width="6" style="2" customWidth="1"/>
    <col min="2573" max="2573" width="5" style="2" customWidth="1"/>
    <col min="2574" max="2574" width="3" style="2" customWidth="1"/>
    <col min="2575" max="2575" width="3.42578125" style="2" customWidth="1"/>
    <col min="2576" max="2576" width="4.28515625" style="2" customWidth="1"/>
    <col min="2577" max="2578" width="5" style="2" customWidth="1"/>
    <col min="2579" max="2579" width="5.42578125" style="2" customWidth="1"/>
    <col min="2580" max="2580" width="5" style="2" customWidth="1"/>
    <col min="2581" max="2581" width="9.140625" style="2" customWidth="1"/>
    <col min="2582" max="2816" width="9.140625" style="2"/>
    <col min="2817" max="2817" width="11.28515625" style="2" customWidth="1"/>
    <col min="2818" max="2818" width="5.85546875" style="2" customWidth="1"/>
    <col min="2819" max="2819" width="6.140625" style="2" customWidth="1"/>
    <col min="2820" max="2820" width="7" style="2" customWidth="1"/>
    <col min="2821" max="2821" width="6" style="2" customWidth="1"/>
    <col min="2822" max="2822" width="6.140625" style="2" customWidth="1"/>
    <col min="2823" max="2823" width="6.28515625" style="2" customWidth="1"/>
    <col min="2824" max="2824" width="4.140625" style="2" customWidth="1"/>
    <col min="2825" max="2826" width="5.140625" style="2" customWidth="1"/>
    <col min="2827" max="2827" width="6.140625" style="2" customWidth="1"/>
    <col min="2828" max="2828" width="6" style="2" customWidth="1"/>
    <col min="2829" max="2829" width="5" style="2" customWidth="1"/>
    <col min="2830" max="2830" width="3" style="2" customWidth="1"/>
    <col min="2831" max="2831" width="3.42578125" style="2" customWidth="1"/>
    <col min="2832" max="2832" width="4.28515625" style="2" customWidth="1"/>
    <col min="2833" max="2834" width="5" style="2" customWidth="1"/>
    <col min="2835" max="2835" width="5.42578125" style="2" customWidth="1"/>
    <col min="2836" max="2836" width="5" style="2" customWidth="1"/>
    <col min="2837" max="2837" width="9.140625" style="2" customWidth="1"/>
    <col min="2838" max="3072" width="9.140625" style="2"/>
    <col min="3073" max="3073" width="11.28515625" style="2" customWidth="1"/>
    <col min="3074" max="3074" width="5.85546875" style="2" customWidth="1"/>
    <col min="3075" max="3075" width="6.140625" style="2" customWidth="1"/>
    <col min="3076" max="3076" width="7" style="2" customWidth="1"/>
    <col min="3077" max="3077" width="6" style="2" customWidth="1"/>
    <col min="3078" max="3078" width="6.140625" style="2" customWidth="1"/>
    <col min="3079" max="3079" width="6.28515625" style="2" customWidth="1"/>
    <col min="3080" max="3080" width="4.140625" style="2" customWidth="1"/>
    <col min="3081" max="3082" width="5.140625" style="2" customWidth="1"/>
    <col min="3083" max="3083" width="6.140625" style="2" customWidth="1"/>
    <col min="3084" max="3084" width="6" style="2" customWidth="1"/>
    <col min="3085" max="3085" width="5" style="2" customWidth="1"/>
    <col min="3086" max="3086" width="3" style="2" customWidth="1"/>
    <col min="3087" max="3087" width="3.42578125" style="2" customWidth="1"/>
    <col min="3088" max="3088" width="4.28515625" style="2" customWidth="1"/>
    <col min="3089" max="3090" width="5" style="2" customWidth="1"/>
    <col min="3091" max="3091" width="5.42578125" style="2" customWidth="1"/>
    <col min="3092" max="3092" width="5" style="2" customWidth="1"/>
    <col min="3093" max="3093" width="9.140625" style="2" customWidth="1"/>
    <col min="3094" max="3328" width="9.140625" style="2"/>
    <col min="3329" max="3329" width="11.28515625" style="2" customWidth="1"/>
    <col min="3330" max="3330" width="5.85546875" style="2" customWidth="1"/>
    <col min="3331" max="3331" width="6.140625" style="2" customWidth="1"/>
    <col min="3332" max="3332" width="7" style="2" customWidth="1"/>
    <col min="3333" max="3333" width="6" style="2" customWidth="1"/>
    <col min="3334" max="3334" width="6.140625" style="2" customWidth="1"/>
    <col min="3335" max="3335" width="6.28515625" style="2" customWidth="1"/>
    <col min="3336" max="3336" width="4.140625" style="2" customWidth="1"/>
    <col min="3337" max="3338" width="5.140625" style="2" customWidth="1"/>
    <col min="3339" max="3339" width="6.140625" style="2" customWidth="1"/>
    <col min="3340" max="3340" width="6" style="2" customWidth="1"/>
    <col min="3341" max="3341" width="5" style="2" customWidth="1"/>
    <col min="3342" max="3342" width="3" style="2" customWidth="1"/>
    <col min="3343" max="3343" width="3.42578125" style="2" customWidth="1"/>
    <col min="3344" max="3344" width="4.28515625" style="2" customWidth="1"/>
    <col min="3345" max="3346" width="5" style="2" customWidth="1"/>
    <col min="3347" max="3347" width="5.42578125" style="2" customWidth="1"/>
    <col min="3348" max="3348" width="5" style="2" customWidth="1"/>
    <col min="3349" max="3349" width="9.140625" style="2" customWidth="1"/>
    <col min="3350" max="3584" width="9.140625" style="2"/>
    <col min="3585" max="3585" width="11.28515625" style="2" customWidth="1"/>
    <col min="3586" max="3586" width="5.85546875" style="2" customWidth="1"/>
    <col min="3587" max="3587" width="6.140625" style="2" customWidth="1"/>
    <col min="3588" max="3588" width="7" style="2" customWidth="1"/>
    <col min="3589" max="3589" width="6" style="2" customWidth="1"/>
    <col min="3590" max="3590" width="6.140625" style="2" customWidth="1"/>
    <col min="3591" max="3591" width="6.28515625" style="2" customWidth="1"/>
    <col min="3592" max="3592" width="4.140625" style="2" customWidth="1"/>
    <col min="3593" max="3594" width="5.140625" style="2" customWidth="1"/>
    <col min="3595" max="3595" width="6.140625" style="2" customWidth="1"/>
    <col min="3596" max="3596" width="6" style="2" customWidth="1"/>
    <col min="3597" max="3597" width="5" style="2" customWidth="1"/>
    <col min="3598" max="3598" width="3" style="2" customWidth="1"/>
    <col min="3599" max="3599" width="3.42578125" style="2" customWidth="1"/>
    <col min="3600" max="3600" width="4.28515625" style="2" customWidth="1"/>
    <col min="3601" max="3602" width="5" style="2" customWidth="1"/>
    <col min="3603" max="3603" width="5.42578125" style="2" customWidth="1"/>
    <col min="3604" max="3604" width="5" style="2" customWidth="1"/>
    <col min="3605" max="3605" width="9.140625" style="2" customWidth="1"/>
    <col min="3606" max="3840" width="9.140625" style="2"/>
    <col min="3841" max="3841" width="11.28515625" style="2" customWidth="1"/>
    <col min="3842" max="3842" width="5.85546875" style="2" customWidth="1"/>
    <col min="3843" max="3843" width="6.140625" style="2" customWidth="1"/>
    <col min="3844" max="3844" width="7" style="2" customWidth="1"/>
    <col min="3845" max="3845" width="6" style="2" customWidth="1"/>
    <col min="3846" max="3846" width="6.140625" style="2" customWidth="1"/>
    <col min="3847" max="3847" width="6.28515625" style="2" customWidth="1"/>
    <col min="3848" max="3848" width="4.140625" style="2" customWidth="1"/>
    <col min="3849" max="3850" width="5.140625" style="2" customWidth="1"/>
    <col min="3851" max="3851" width="6.140625" style="2" customWidth="1"/>
    <col min="3852" max="3852" width="6" style="2" customWidth="1"/>
    <col min="3853" max="3853" width="5" style="2" customWidth="1"/>
    <col min="3854" max="3854" width="3" style="2" customWidth="1"/>
    <col min="3855" max="3855" width="3.42578125" style="2" customWidth="1"/>
    <col min="3856" max="3856" width="4.28515625" style="2" customWidth="1"/>
    <col min="3857" max="3858" width="5" style="2" customWidth="1"/>
    <col min="3859" max="3859" width="5.42578125" style="2" customWidth="1"/>
    <col min="3860" max="3860" width="5" style="2" customWidth="1"/>
    <col min="3861" max="3861" width="9.140625" style="2" customWidth="1"/>
    <col min="3862" max="4096" width="9.140625" style="2"/>
    <col min="4097" max="4097" width="11.28515625" style="2" customWidth="1"/>
    <col min="4098" max="4098" width="5.85546875" style="2" customWidth="1"/>
    <col min="4099" max="4099" width="6.140625" style="2" customWidth="1"/>
    <col min="4100" max="4100" width="7" style="2" customWidth="1"/>
    <col min="4101" max="4101" width="6" style="2" customWidth="1"/>
    <col min="4102" max="4102" width="6.140625" style="2" customWidth="1"/>
    <col min="4103" max="4103" width="6.28515625" style="2" customWidth="1"/>
    <col min="4104" max="4104" width="4.140625" style="2" customWidth="1"/>
    <col min="4105" max="4106" width="5.140625" style="2" customWidth="1"/>
    <col min="4107" max="4107" width="6.140625" style="2" customWidth="1"/>
    <col min="4108" max="4108" width="6" style="2" customWidth="1"/>
    <col min="4109" max="4109" width="5" style="2" customWidth="1"/>
    <col min="4110" max="4110" width="3" style="2" customWidth="1"/>
    <col min="4111" max="4111" width="3.42578125" style="2" customWidth="1"/>
    <col min="4112" max="4112" width="4.28515625" style="2" customWidth="1"/>
    <col min="4113" max="4114" width="5" style="2" customWidth="1"/>
    <col min="4115" max="4115" width="5.42578125" style="2" customWidth="1"/>
    <col min="4116" max="4116" width="5" style="2" customWidth="1"/>
    <col min="4117" max="4117" width="9.140625" style="2" customWidth="1"/>
    <col min="4118" max="4352" width="9.140625" style="2"/>
    <col min="4353" max="4353" width="11.28515625" style="2" customWidth="1"/>
    <col min="4354" max="4354" width="5.85546875" style="2" customWidth="1"/>
    <col min="4355" max="4355" width="6.140625" style="2" customWidth="1"/>
    <col min="4356" max="4356" width="7" style="2" customWidth="1"/>
    <col min="4357" max="4357" width="6" style="2" customWidth="1"/>
    <col min="4358" max="4358" width="6.140625" style="2" customWidth="1"/>
    <col min="4359" max="4359" width="6.28515625" style="2" customWidth="1"/>
    <col min="4360" max="4360" width="4.140625" style="2" customWidth="1"/>
    <col min="4361" max="4362" width="5.140625" style="2" customWidth="1"/>
    <col min="4363" max="4363" width="6.140625" style="2" customWidth="1"/>
    <col min="4364" max="4364" width="6" style="2" customWidth="1"/>
    <col min="4365" max="4365" width="5" style="2" customWidth="1"/>
    <col min="4366" max="4366" width="3" style="2" customWidth="1"/>
    <col min="4367" max="4367" width="3.42578125" style="2" customWidth="1"/>
    <col min="4368" max="4368" width="4.28515625" style="2" customWidth="1"/>
    <col min="4369" max="4370" width="5" style="2" customWidth="1"/>
    <col min="4371" max="4371" width="5.42578125" style="2" customWidth="1"/>
    <col min="4372" max="4372" width="5" style="2" customWidth="1"/>
    <col min="4373" max="4373" width="9.140625" style="2" customWidth="1"/>
    <col min="4374" max="4608" width="9.140625" style="2"/>
    <col min="4609" max="4609" width="11.28515625" style="2" customWidth="1"/>
    <col min="4610" max="4610" width="5.85546875" style="2" customWidth="1"/>
    <col min="4611" max="4611" width="6.140625" style="2" customWidth="1"/>
    <col min="4612" max="4612" width="7" style="2" customWidth="1"/>
    <col min="4613" max="4613" width="6" style="2" customWidth="1"/>
    <col min="4614" max="4614" width="6.140625" style="2" customWidth="1"/>
    <col min="4615" max="4615" width="6.28515625" style="2" customWidth="1"/>
    <col min="4616" max="4616" width="4.140625" style="2" customWidth="1"/>
    <col min="4617" max="4618" width="5.140625" style="2" customWidth="1"/>
    <col min="4619" max="4619" width="6.140625" style="2" customWidth="1"/>
    <col min="4620" max="4620" width="6" style="2" customWidth="1"/>
    <col min="4621" max="4621" width="5" style="2" customWidth="1"/>
    <col min="4622" max="4622" width="3" style="2" customWidth="1"/>
    <col min="4623" max="4623" width="3.42578125" style="2" customWidth="1"/>
    <col min="4624" max="4624" width="4.28515625" style="2" customWidth="1"/>
    <col min="4625" max="4626" width="5" style="2" customWidth="1"/>
    <col min="4627" max="4627" width="5.42578125" style="2" customWidth="1"/>
    <col min="4628" max="4628" width="5" style="2" customWidth="1"/>
    <col min="4629" max="4629" width="9.140625" style="2" customWidth="1"/>
    <col min="4630" max="4864" width="9.140625" style="2"/>
    <col min="4865" max="4865" width="11.28515625" style="2" customWidth="1"/>
    <col min="4866" max="4866" width="5.85546875" style="2" customWidth="1"/>
    <col min="4867" max="4867" width="6.140625" style="2" customWidth="1"/>
    <col min="4868" max="4868" width="7" style="2" customWidth="1"/>
    <col min="4869" max="4869" width="6" style="2" customWidth="1"/>
    <col min="4870" max="4870" width="6.140625" style="2" customWidth="1"/>
    <col min="4871" max="4871" width="6.28515625" style="2" customWidth="1"/>
    <col min="4872" max="4872" width="4.140625" style="2" customWidth="1"/>
    <col min="4873" max="4874" width="5.140625" style="2" customWidth="1"/>
    <col min="4875" max="4875" width="6.140625" style="2" customWidth="1"/>
    <col min="4876" max="4876" width="6" style="2" customWidth="1"/>
    <col min="4877" max="4877" width="5" style="2" customWidth="1"/>
    <col min="4878" max="4878" width="3" style="2" customWidth="1"/>
    <col min="4879" max="4879" width="3.42578125" style="2" customWidth="1"/>
    <col min="4880" max="4880" width="4.28515625" style="2" customWidth="1"/>
    <col min="4881" max="4882" width="5" style="2" customWidth="1"/>
    <col min="4883" max="4883" width="5.42578125" style="2" customWidth="1"/>
    <col min="4884" max="4884" width="5" style="2" customWidth="1"/>
    <col min="4885" max="4885" width="9.140625" style="2" customWidth="1"/>
    <col min="4886" max="5120" width="9.140625" style="2"/>
    <col min="5121" max="5121" width="11.28515625" style="2" customWidth="1"/>
    <col min="5122" max="5122" width="5.85546875" style="2" customWidth="1"/>
    <col min="5123" max="5123" width="6.140625" style="2" customWidth="1"/>
    <col min="5124" max="5124" width="7" style="2" customWidth="1"/>
    <col min="5125" max="5125" width="6" style="2" customWidth="1"/>
    <col min="5126" max="5126" width="6.140625" style="2" customWidth="1"/>
    <col min="5127" max="5127" width="6.28515625" style="2" customWidth="1"/>
    <col min="5128" max="5128" width="4.140625" style="2" customWidth="1"/>
    <col min="5129" max="5130" width="5.140625" style="2" customWidth="1"/>
    <col min="5131" max="5131" width="6.140625" style="2" customWidth="1"/>
    <col min="5132" max="5132" width="6" style="2" customWidth="1"/>
    <col min="5133" max="5133" width="5" style="2" customWidth="1"/>
    <col min="5134" max="5134" width="3" style="2" customWidth="1"/>
    <col min="5135" max="5135" width="3.42578125" style="2" customWidth="1"/>
    <col min="5136" max="5136" width="4.28515625" style="2" customWidth="1"/>
    <col min="5137" max="5138" width="5" style="2" customWidth="1"/>
    <col min="5139" max="5139" width="5.42578125" style="2" customWidth="1"/>
    <col min="5140" max="5140" width="5" style="2" customWidth="1"/>
    <col min="5141" max="5141" width="9.140625" style="2" customWidth="1"/>
    <col min="5142" max="5376" width="9.140625" style="2"/>
    <col min="5377" max="5377" width="11.28515625" style="2" customWidth="1"/>
    <col min="5378" max="5378" width="5.85546875" style="2" customWidth="1"/>
    <col min="5379" max="5379" width="6.140625" style="2" customWidth="1"/>
    <col min="5380" max="5380" width="7" style="2" customWidth="1"/>
    <col min="5381" max="5381" width="6" style="2" customWidth="1"/>
    <col min="5382" max="5382" width="6.140625" style="2" customWidth="1"/>
    <col min="5383" max="5383" width="6.28515625" style="2" customWidth="1"/>
    <col min="5384" max="5384" width="4.140625" style="2" customWidth="1"/>
    <col min="5385" max="5386" width="5.140625" style="2" customWidth="1"/>
    <col min="5387" max="5387" width="6.140625" style="2" customWidth="1"/>
    <col min="5388" max="5388" width="6" style="2" customWidth="1"/>
    <col min="5389" max="5389" width="5" style="2" customWidth="1"/>
    <col min="5390" max="5390" width="3" style="2" customWidth="1"/>
    <col min="5391" max="5391" width="3.42578125" style="2" customWidth="1"/>
    <col min="5392" max="5392" width="4.28515625" style="2" customWidth="1"/>
    <col min="5393" max="5394" width="5" style="2" customWidth="1"/>
    <col min="5395" max="5395" width="5.42578125" style="2" customWidth="1"/>
    <col min="5396" max="5396" width="5" style="2" customWidth="1"/>
    <col min="5397" max="5397" width="9.140625" style="2" customWidth="1"/>
    <col min="5398" max="5632" width="9.140625" style="2"/>
    <col min="5633" max="5633" width="11.28515625" style="2" customWidth="1"/>
    <col min="5634" max="5634" width="5.85546875" style="2" customWidth="1"/>
    <col min="5635" max="5635" width="6.140625" style="2" customWidth="1"/>
    <col min="5636" max="5636" width="7" style="2" customWidth="1"/>
    <col min="5637" max="5637" width="6" style="2" customWidth="1"/>
    <col min="5638" max="5638" width="6.140625" style="2" customWidth="1"/>
    <col min="5639" max="5639" width="6.28515625" style="2" customWidth="1"/>
    <col min="5640" max="5640" width="4.140625" style="2" customWidth="1"/>
    <col min="5641" max="5642" width="5.140625" style="2" customWidth="1"/>
    <col min="5643" max="5643" width="6.140625" style="2" customWidth="1"/>
    <col min="5644" max="5644" width="6" style="2" customWidth="1"/>
    <col min="5645" max="5645" width="5" style="2" customWidth="1"/>
    <col min="5646" max="5646" width="3" style="2" customWidth="1"/>
    <col min="5647" max="5647" width="3.42578125" style="2" customWidth="1"/>
    <col min="5648" max="5648" width="4.28515625" style="2" customWidth="1"/>
    <col min="5649" max="5650" width="5" style="2" customWidth="1"/>
    <col min="5651" max="5651" width="5.42578125" style="2" customWidth="1"/>
    <col min="5652" max="5652" width="5" style="2" customWidth="1"/>
    <col min="5653" max="5653" width="9.140625" style="2" customWidth="1"/>
    <col min="5654" max="5888" width="9.140625" style="2"/>
    <col min="5889" max="5889" width="11.28515625" style="2" customWidth="1"/>
    <col min="5890" max="5890" width="5.85546875" style="2" customWidth="1"/>
    <col min="5891" max="5891" width="6.140625" style="2" customWidth="1"/>
    <col min="5892" max="5892" width="7" style="2" customWidth="1"/>
    <col min="5893" max="5893" width="6" style="2" customWidth="1"/>
    <col min="5894" max="5894" width="6.140625" style="2" customWidth="1"/>
    <col min="5895" max="5895" width="6.28515625" style="2" customWidth="1"/>
    <col min="5896" max="5896" width="4.140625" style="2" customWidth="1"/>
    <col min="5897" max="5898" width="5.140625" style="2" customWidth="1"/>
    <col min="5899" max="5899" width="6.140625" style="2" customWidth="1"/>
    <col min="5900" max="5900" width="6" style="2" customWidth="1"/>
    <col min="5901" max="5901" width="5" style="2" customWidth="1"/>
    <col min="5902" max="5902" width="3" style="2" customWidth="1"/>
    <col min="5903" max="5903" width="3.42578125" style="2" customWidth="1"/>
    <col min="5904" max="5904" width="4.28515625" style="2" customWidth="1"/>
    <col min="5905" max="5906" width="5" style="2" customWidth="1"/>
    <col min="5907" max="5907" width="5.42578125" style="2" customWidth="1"/>
    <col min="5908" max="5908" width="5" style="2" customWidth="1"/>
    <col min="5909" max="5909" width="9.140625" style="2" customWidth="1"/>
    <col min="5910" max="6144" width="9.140625" style="2"/>
    <col min="6145" max="6145" width="11.28515625" style="2" customWidth="1"/>
    <col min="6146" max="6146" width="5.85546875" style="2" customWidth="1"/>
    <col min="6147" max="6147" width="6.140625" style="2" customWidth="1"/>
    <col min="6148" max="6148" width="7" style="2" customWidth="1"/>
    <col min="6149" max="6149" width="6" style="2" customWidth="1"/>
    <col min="6150" max="6150" width="6.140625" style="2" customWidth="1"/>
    <col min="6151" max="6151" width="6.28515625" style="2" customWidth="1"/>
    <col min="6152" max="6152" width="4.140625" style="2" customWidth="1"/>
    <col min="6153" max="6154" width="5.140625" style="2" customWidth="1"/>
    <col min="6155" max="6155" width="6.140625" style="2" customWidth="1"/>
    <col min="6156" max="6156" width="6" style="2" customWidth="1"/>
    <col min="6157" max="6157" width="5" style="2" customWidth="1"/>
    <col min="6158" max="6158" width="3" style="2" customWidth="1"/>
    <col min="6159" max="6159" width="3.42578125" style="2" customWidth="1"/>
    <col min="6160" max="6160" width="4.28515625" style="2" customWidth="1"/>
    <col min="6161" max="6162" width="5" style="2" customWidth="1"/>
    <col min="6163" max="6163" width="5.42578125" style="2" customWidth="1"/>
    <col min="6164" max="6164" width="5" style="2" customWidth="1"/>
    <col min="6165" max="6165" width="9.140625" style="2" customWidth="1"/>
    <col min="6166" max="6400" width="9.140625" style="2"/>
    <col min="6401" max="6401" width="11.28515625" style="2" customWidth="1"/>
    <col min="6402" max="6402" width="5.85546875" style="2" customWidth="1"/>
    <col min="6403" max="6403" width="6.140625" style="2" customWidth="1"/>
    <col min="6404" max="6404" width="7" style="2" customWidth="1"/>
    <col min="6405" max="6405" width="6" style="2" customWidth="1"/>
    <col min="6406" max="6406" width="6.140625" style="2" customWidth="1"/>
    <col min="6407" max="6407" width="6.28515625" style="2" customWidth="1"/>
    <col min="6408" max="6408" width="4.140625" style="2" customWidth="1"/>
    <col min="6409" max="6410" width="5.140625" style="2" customWidth="1"/>
    <col min="6411" max="6411" width="6.140625" style="2" customWidth="1"/>
    <col min="6412" max="6412" width="6" style="2" customWidth="1"/>
    <col min="6413" max="6413" width="5" style="2" customWidth="1"/>
    <col min="6414" max="6414" width="3" style="2" customWidth="1"/>
    <col min="6415" max="6415" width="3.42578125" style="2" customWidth="1"/>
    <col min="6416" max="6416" width="4.28515625" style="2" customWidth="1"/>
    <col min="6417" max="6418" width="5" style="2" customWidth="1"/>
    <col min="6419" max="6419" width="5.42578125" style="2" customWidth="1"/>
    <col min="6420" max="6420" width="5" style="2" customWidth="1"/>
    <col min="6421" max="6421" width="9.140625" style="2" customWidth="1"/>
    <col min="6422" max="6656" width="9.140625" style="2"/>
    <col min="6657" max="6657" width="11.28515625" style="2" customWidth="1"/>
    <col min="6658" max="6658" width="5.85546875" style="2" customWidth="1"/>
    <col min="6659" max="6659" width="6.140625" style="2" customWidth="1"/>
    <col min="6660" max="6660" width="7" style="2" customWidth="1"/>
    <col min="6661" max="6661" width="6" style="2" customWidth="1"/>
    <col min="6662" max="6662" width="6.140625" style="2" customWidth="1"/>
    <col min="6663" max="6663" width="6.28515625" style="2" customWidth="1"/>
    <col min="6664" max="6664" width="4.140625" style="2" customWidth="1"/>
    <col min="6665" max="6666" width="5.140625" style="2" customWidth="1"/>
    <col min="6667" max="6667" width="6.140625" style="2" customWidth="1"/>
    <col min="6668" max="6668" width="6" style="2" customWidth="1"/>
    <col min="6669" max="6669" width="5" style="2" customWidth="1"/>
    <col min="6670" max="6670" width="3" style="2" customWidth="1"/>
    <col min="6671" max="6671" width="3.42578125" style="2" customWidth="1"/>
    <col min="6672" max="6672" width="4.28515625" style="2" customWidth="1"/>
    <col min="6673" max="6674" width="5" style="2" customWidth="1"/>
    <col min="6675" max="6675" width="5.42578125" style="2" customWidth="1"/>
    <col min="6676" max="6676" width="5" style="2" customWidth="1"/>
    <col min="6677" max="6677" width="9.140625" style="2" customWidth="1"/>
    <col min="6678" max="6912" width="9.140625" style="2"/>
    <col min="6913" max="6913" width="11.28515625" style="2" customWidth="1"/>
    <col min="6914" max="6914" width="5.85546875" style="2" customWidth="1"/>
    <col min="6915" max="6915" width="6.140625" style="2" customWidth="1"/>
    <col min="6916" max="6916" width="7" style="2" customWidth="1"/>
    <col min="6917" max="6917" width="6" style="2" customWidth="1"/>
    <col min="6918" max="6918" width="6.140625" style="2" customWidth="1"/>
    <col min="6919" max="6919" width="6.28515625" style="2" customWidth="1"/>
    <col min="6920" max="6920" width="4.140625" style="2" customWidth="1"/>
    <col min="6921" max="6922" width="5.140625" style="2" customWidth="1"/>
    <col min="6923" max="6923" width="6.140625" style="2" customWidth="1"/>
    <col min="6924" max="6924" width="6" style="2" customWidth="1"/>
    <col min="6925" max="6925" width="5" style="2" customWidth="1"/>
    <col min="6926" max="6926" width="3" style="2" customWidth="1"/>
    <col min="6927" max="6927" width="3.42578125" style="2" customWidth="1"/>
    <col min="6928" max="6928" width="4.28515625" style="2" customWidth="1"/>
    <col min="6929" max="6930" width="5" style="2" customWidth="1"/>
    <col min="6931" max="6931" width="5.42578125" style="2" customWidth="1"/>
    <col min="6932" max="6932" width="5" style="2" customWidth="1"/>
    <col min="6933" max="6933" width="9.140625" style="2" customWidth="1"/>
    <col min="6934" max="7168" width="9.140625" style="2"/>
    <col min="7169" max="7169" width="11.28515625" style="2" customWidth="1"/>
    <col min="7170" max="7170" width="5.85546875" style="2" customWidth="1"/>
    <col min="7171" max="7171" width="6.140625" style="2" customWidth="1"/>
    <col min="7172" max="7172" width="7" style="2" customWidth="1"/>
    <col min="7173" max="7173" width="6" style="2" customWidth="1"/>
    <col min="7174" max="7174" width="6.140625" style="2" customWidth="1"/>
    <col min="7175" max="7175" width="6.28515625" style="2" customWidth="1"/>
    <col min="7176" max="7176" width="4.140625" style="2" customWidth="1"/>
    <col min="7177" max="7178" width="5.140625" style="2" customWidth="1"/>
    <col min="7179" max="7179" width="6.140625" style="2" customWidth="1"/>
    <col min="7180" max="7180" width="6" style="2" customWidth="1"/>
    <col min="7181" max="7181" width="5" style="2" customWidth="1"/>
    <col min="7182" max="7182" width="3" style="2" customWidth="1"/>
    <col min="7183" max="7183" width="3.42578125" style="2" customWidth="1"/>
    <col min="7184" max="7184" width="4.28515625" style="2" customWidth="1"/>
    <col min="7185" max="7186" width="5" style="2" customWidth="1"/>
    <col min="7187" max="7187" width="5.42578125" style="2" customWidth="1"/>
    <col min="7188" max="7188" width="5" style="2" customWidth="1"/>
    <col min="7189" max="7189" width="9.140625" style="2" customWidth="1"/>
    <col min="7190" max="7424" width="9.140625" style="2"/>
    <col min="7425" max="7425" width="11.28515625" style="2" customWidth="1"/>
    <col min="7426" max="7426" width="5.85546875" style="2" customWidth="1"/>
    <col min="7427" max="7427" width="6.140625" style="2" customWidth="1"/>
    <col min="7428" max="7428" width="7" style="2" customWidth="1"/>
    <col min="7429" max="7429" width="6" style="2" customWidth="1"/>
    <col min="7430" max="7430" width="6.140625" style="2" customWidth="1"/>
    <col min="7431" max="7431" width="6.28515625" style="2" customWidth="1"/>
    <col min="7432" max="7432" width="4.140625" style="2" customWidth="1"/>
    <col min="7433" max="7434" width="5.140625" style="2" customWidth="1"/>
    <col min="7435" max="7435" width="6.140625" style="2" customWidth="1"/>
    <col min="7436" max="7436" width="6" style="2" customWidth="1"/>
    <col min="7437" max="7437" width="5" style="2" customWidth="1"/>
    <col min="7438" max="7438" width="3" style="2" customWidth="1"/>
    <col min="7439" max="7439" width="3.42578125" style="2" customWidth="1"/>
    <col min="7440" max="7440" width="4.28515625" style="2" customWidth="1"/>
    <col min="7441" max="7442" width="5" style="2" customWidth="1"/>
    <col min="7443" max="7443" width="5.42578125" style="2" customWidth="1"/>
    <col min="7444" max="7444" width="5" style="2" customWidth="1"/>
    <col min="7445" max="7445" width="9.140625" style="2" customWidth="1"/>
    <col min="7446" max="7680" width="9.140625" style="2"/>
    <col min="7681" max="7681" width="11.28515625" style="2" customWidth="1"/>
    <col min="7682" max="7682" width="5.85546875" style="2" customWidth="1"/>
    <col min="7683" max="7683" width="6.140625" style="2" customWidth="1"/>
    <col min="7684" max="7684" width="7" style="2" customWidth="1"/>
    <col min="7685" max="7685" width="6" style="2" customWidth="1"/>
    <col min="7686" max="7686" width="6.140625" style="2" customWidth="1"/>
    <col min="7687" max="7687" width="6.28515625" style="2" customWidth="1"/>
    <col min="7688" max="7688" width="4.140625" style="2" customWidth="1"/>
    <col min="7689" max="7690" width="5.140625" style="2" customWidth="1"/>
    <col min="7691" max="7691" width="6.140625" style="2" customWidth="1"/>
    <col min="7692" max="7692" width="6" style="2" customWidth="1"/>
    <col min="7693" max="7693" width="5" style="2" customWidth="1"/>
    <col min="7694" max="7694" width="3" style="2" customWidth="1"/>
    <col min="7695" max="7695" width="3.42578125" style="2" customWidth="1"/>
    <col min="7696" max="7696" width="4.28515625" style="2" customWidth="1"/>
    <col min="7697" max="7698" width="5" style="2" customWidth="1"/>
    <col min="7699" max="7699" width="5.42578125" style="2" customWidth="1"/>
    <col min="7700" max="7700" width="5" style="2" customWidth="1"/>
    <col min="7701" max="7701" width="9.140625" style="2" customWidth="1"/>
    <col min="7702" max="7936" width="9.140625" style="2"/>
    <col min="7937" max="7937" width="11.28515625" style="2" customWidth="1"/>
    <col min="7938" max="7938" width="5.85546875" style="2" customWidth="1"/>
    <col min="7939" max="7939" width="6.140625" style="2" customWidth="1"/>
    <col min="7940" max="7940" width="7" style="2" customWidth="1"/>
    <col min="7941" max="7941" width="6" style="2" customWidth="1"/>
    <col min="7942" max="7942" width="6.140625" style="2" customWidth="1"/>
    <col min="7943" max="7943" width="6.28515625" style="2" customWidth="1"/>
    <col min="7944" max="7944" width="4.140625" style="2" customWidth="1"/>
    <col min="7945" max="7946" width="5.140625" style="2" customWidth="1"/>
    <col min="7947" max="7947" width="6.140625" style="2" customWidth="1"/>
    <col min="7948" max="7948" width="6" style="2" customWidth="1"/>
    <col min="7949" max="7949" width="5" style="2" customWidth="1"/>
    <col min="7950" max="7950" width="3" style="2" customWidth="1"/>
    <col min="7951" max="7951" width="3.42578125" style="2" customWidth="1"/>
    <col min="7952" max="7952" width="4.28515625" style="2" customWidth="1"/>
    <col min="7953" max="7954" width="5" style="2" customWidth="1"/>
    <col min="7955" max="7955" width="5.42578125" style="2" customWidth="1"/>
    <col min="7956" max="7956" width="5" style="2" customWidth="1"/>
    <col min="7957" max="7957" width="9.140625" style="2" customWidth="1"/>
    <col min="7958" max="8192" width="9.140625" style="2"/>
    <col min="8193" max="8193" width="11.28515625" style="2" customWidth="1"/>
    <col min="8194" max="8194" width="5.85546875" style="2" customWidth="1"/>
    <col min="8195" max="8195" width="6.140625" style="2" customWidth="1"/>
    <col min="8196" max="8196" width="7" style="2" customWidth="1"/>
    <col min="8197" max="8197" width="6" style="2" customWidth="1"/>
    <col min="8198" max="8198" width="6.140625" style="2" customWidth="1"/>
    <col min="8199" max="8199" width="6.28515625" style="2" customWidth="1"/>
    <col min="8200" max="8200" width="4.140625" style="2" customWidth="1"/>
    <col min="8201" max="8202" width="5.140625" style="2" customWidth="1"/>
    <col min="8203" max="8203" width="6.140625" style="2" customWidth="1"/>
    <col min="8204" max="8204" width="6" style="2" customWidth="1"/>
    <col min="8205" max="8205" width="5" style="2" customWidth="1"/>
    <col min="8206" max="8206" width="3" style="2" customWidth="1"/>
    <col min="8207" max="8207" width="3.42578125" style="2" customWidth="1"/>
    <col min="8208" max="8208" width="4.28515625" style="2" customWidth="1"/>
    <col min="8209" max="8210" width="5" style="2" customWidth="1"/>
    <col min="8211" max="8211" width="5.42578125" style="2" customWidth="1"/>
    <col min="8212" max="8212" width="5" style="2" customWidth="1"/>
    <col min="8213" max="8213" width="9.140625" style="2" customWidth="1"/>
    <col min="8214" max="8448" width="9.140625" style="2"/>
    <col min="8449" max="8449" width="11.28515625" style="2" customWidth="1"/>
    <col min="8450" max="8450" width="5.85546875" style="2" customWidth="1"/>
    <col min="8451" max="8451" width="6.140625" style="2" customWidth="1"/>
    <col min="8452" max="8452" width="7" style="2" customWidth="1"/>
    <col min="8453" max="8453" width="6" style="2" customWidth="1"/>
    <col min="8454" max="8454" width="6.140625" style="2" customWidth="1"/>
    <col min="8455" max="8455" width="6.28515625" style="2" customWidth="1"/>
    <col min="8456" max="8456" width="4.140625" style="2" customWidth="1"/>
    <col min="8457" max="8458" width="5.140625" style="2" customWidth="1"/>
    <col min="8459" max="8459" width="6.140625" style="2" customWidth="1"/>
    <col min="8460" max="8460" width="6" style="2" customWidth="1"/>
    <col min="8461" max="8461" width="5" style="2" customWidth="1"/>
    <col min="8462" max="8462" width="3" style="2" customWidth="1"/>
    <col min="8463" max="8463" width="3.42578125" style="2" customWidth="1"/>
    <col min="8464" max="8464" width="4.28515625" style="2" customWidth="1"/>
    <col min="8465" max="8466" width="5" style="2" customWidth="1"/>
    <col min="8467" max="8467" width="5.42578125" style="2" customWidth="1"/>
    <col min="8468" max="8468" width="5" style="2" customWidth="1"/>
    <col min="8469" max="8469" width="9.140625" style="2" customWidth="1"/>
    <col min="8470" max="8704" width="9.140625" style="2"/>
    <col min="8705" max="8705" width="11.28515625" style="2" customWidth="1"/>
    <col min="8706" max="8706" width="5.85546875" style="2" customWidth="1"/>
    <col min="8707" max="8707" width="6.140625" style="2" customWidth="1"/>
    <col min="8708" max="8708" width="7" style="2" customWidth="1"/>
    <col min="8709" max="8709" width="6" style="2" customWidth="1"/>
    <col min="8710" max="8710" width="6.140625" style="2" customWidth="1"/>
    <col min="8711" max="8711" width="6.28515625" style="2" customWidth="1"/>
    <col min="8712" max="8712" width="4.140625" style="2" customWidth="1"/>
    <col min="8713" max="8714" width="5.140625" style="2" customWidth="1"/>
    <col min="8715" max="8715" width="6.140625" style="2" customWidth="1"/>
    <col min="8716" max="8716" width="6" style="2" customWidth="1"/>
    <col min="8717" max="8717" width="5" style="2" customWidth="1"/>
    <col min="8718" max="8718" width="3" style="2" customWidth="1"/>
    <col min="8719" max="8719" width="3.42578125" style="2" customWidth="1"/>
    <col min="8720" max="8720" width="4.28515625" style="2" customWidth="1"/>
    <col min="8721" max="8722" width="5" style="2" customWidth="1"/>
    <col min="8723" max="8723" width="5.42578125" style="2" customWidth="1"/>
    <col min="8724" max="8724" width="5" style="2" customWidth="1"/>
    <col min="8725" max="8725" width="9.140625" style="2" customWidth="1"/>
    <col min="8726" max="8960" width="9.140625" style="2"/>
    <col min="8961" max="8961" width="11.28515625" style="2" customWidth="1"/>
    <col min="8962" max="8962" width="5.85546875" style="2" customWidth="1"/>
    <col min="8963" max="8963" width="6.140625" style="2" customWidth="1"/>
    <col min="8964" max="8964" width="7" style="2" customWidth="1"/>
    <col min="8965" max="8965" width="6" style="2" customWidth="1"/>
    <col min="8966" max="8966" width="6.140625" style="2" customWidth="1"/>
    <col min="8967" max="8967" width="6.28515625" style="2" customWidth="1"/>
    <col min="8968" max="8968" width="4.140625" style="2" customWidth="1"/>
    <col min="8969" max="8970" width="5.140625" style="2" customWidth="1"/>
    <col min="8971" max="8971" width="6.140625" style="2" customWidth="1"/>
    <col min="8972" max="8972" width="6" style="2" customWidth="1"/>
    <col min="8973" max="8973" width="5" style="2" customWidth="1"/>
    <col min="8974" max="8974" width="3" style="2" customWidth="1"/>
    <col min="8975" max="8975" width="3.42578125" style="2" customWidth="1"/>
    <col min="8976" max="8976" width="4.28515625" style="2" customWidth="1"/>
    <col min="8977" max="8978" width="5" style="2" customWidth="1"/>
    <col min="8979" max="8979" width="5.42578125" style="2" customWidth="1"/>
    <col min="8980" max="8980" width="5" style="2" customWidth="1"/>
    <col min="8981" max="8981" width="9.140625" style="2" customWidth="1"/>
    <col min="8982" max="9216" width="9.140625" style="2"/>
    <col min="9217" max="9217" width="11.28515625" style="2" customWidth="1"/>
    <col min="9218" max="9218" width="5.85546875" style="2" customWidth="1"/>
    <col min="9219" max="9219" width="6.140625" style="2" customWidth="1"/>
    <col min="9220" max="9220" width="7" style="2" customWidth="1"/>
    <col min="9221" max="9221" width="6" style="2" customWidth="1"/>
    <col min="9222" max="9222" width="6.140625" style="2" customWidth="1"/>
    <col min="9223" max="9223" width="6.28515625" style="2" customWidth="1"/>
    <col min="9224" max="9224" width="4.140625" style="2" customWidth="1"/>
    <col min="9225" max="9226" width="5.140625" style="2" customWidth="1"/>
    <col min="9227" max="9227" width="6.140625" style="2" customWidth="1"/>
    <col min="9228" max="9228" width="6" style="2" customWidth="1"/>
    <col min="9229" max="9229" width="5" style="2" customWidth="1"/>
    <col min="9230" max="9230" width="3" style="2" customWidth="1"/>
    <col min="9231" max="9231" width="3.42578125" style="2" customWidth="1"/>
    <col min="9232" max="9232" width="4.28515625" style="2" customWidth="1"/>
    <col min="9233" max="9234" width="5" style="2" customWidth="1"/>
    <col min="9235" max="9235" width="5.42578125" style="2" customWidth="1"/>
    <col min="9236" max="9236" width="5" style="2" customWidth="1"/>
    <col min="9237" max="9237" width="9.140625" style="2" customWidth="1"/>
    <col min="9238" max="9472" width="9.140625" style="2"/>
    <col min="9473" max="9473" width="11.28515625" style="2" customWidth="1"/>
    <col min="9474" max="9474" width="5.85546875" style="2" customWidth="1"/>
    <col min="9475" max="9475" width="6.140625" style="2" customWidth="1"/>
    <col min="9476" max="9476" width="7" style="2" customWidth="1"/>
    <col min="9477" max="9477" width="6" style="2" customWidth="1"/>
    <col min="9478" max="9478" width="6.140625" style="2" customWidth="1"/>
    <col min="9479" max="9479" width="6.28515625" style="2" customWidth="1"/>
    <col min="9480" max="9480" width="4.140625" style="2" customWidth="1"/>
    <col min="9481" max="9482" width="5.140625" style="2" customWidth="1"/>
    <col min="9483" max="9483" width="6.140625" style="2" customWidth="1"/>
    <col min="9484" max="9484" width="6" style="2" customWidth="1"/>
    <col min="9485" max="9485" width="5" style="2" customWidth="1"/>
    <col min="9486" max="9486" width="3" style="2" customWidth="1"/>
    <col min="9487" max="9487" width="3.42578125" style="2" customWidth="1"/>
    <col min="9488" max="9488" width="4.28515625" style="2" customWidth="1"/>
    <col min="9489" max="9490" width="5" style="2" customWidth="1"/>
    <col min="9491" max="9491" width="5.42578125" style="2" customWidth="1"/>
    <col min="9492" max="9492" width="5" style="2" customWidth="1"/>
    <col min="9493" max="9493" width="9.140625" style="2" customWidth="1"/>
    <col min="9494" max="9728" width="9.140625" style="2"/>
    <col min="9729" max="9729" width="11.28515625" style="2" customWidth="1"/>
    <col min="9730" max="9730" width="5.85546875" style="2" customWidth="1"/>
    <col min="9731" max="9731" width="6.140625" style="2" customWidth="1"/>
    <col min="9732" max="9732" width="7" style="2" customWidth="1"/>
    <col min="9733" max="9733" width="6" style="2" customWidth="1"/>
    <col min="9734" max="9734" width="6.140625" style="2" customWidth="1"/>
    <col min="9735" max="9735" width="6.28515625" style="2" customWidth="1"/>
    <col min="9736" max="9736" width="4.140625" style="2" customWidth="1"/>
    <col min="9737" max="9738" width="5.140625" style="2" customWidth="1"/>
    <col min="9739" max="9739" width="6.140625" style="2" customWidth="1"/>
    <col min="9740" max="9740" width="6" style="2" customWidth="1"/>
    <col min="9741" max="9741" width="5" style="2" customWidth="1"/>
    <col min="9742" max="9742" width="3" style="2" customWidth="1"/>
    <col min="9743" max="9743" width="3.42578125" style="2" customWidth="1"/>
    <col min="9744" max="9744" width="4.28515625" style="2" customWidth="1"/>
    <col min="9745" max="9746" width="5" style="2" customWidth="1"/>
    <col min="9747" max="9747" width="5.42578125" style="2" customWidth="1"/>
    <col min="9748" max="9748" width="5" style="2" customWidth="1"/>
    <col min="9749" max="9749" width="9.140625" style="2" customWidth="1"/>
    <col min="9750" max="9984" width="9.140625" style="2"/>
    <col min="9985" max="9985" width="11.28515625" style="2" customWidth="1"/>
    <col min="9986" max="9986" width="5.85546875" style="2" customWidth="1"/>
    <col min="9987" max="9987" width="6.140625" style="2" customWidth="1"/>
    <col min="9988" max="9988" width="7" style="2" customWidth="1"/>
    <col min="9989" max="9989" width="6" style="2" customWidth="1"/>
    <col min="9990" max="9990" width="6.140625" style="2" customWidth="1"/>
    <col min="9991" max="9991" width="6.28515625" style="2" customWidth="1"/>
    <col min="9992" max="9992" width="4.140625" style="2" customWidth="1"/>
    <col min="9993" max="9994" width="5.140625" style="2" customWidth="1"/>
    <col min="9995" max="9995" width="6.140625" style="2" customWidth="1"/>
    <col min="9996" max="9996" width="6" style="2" customWidth="1"/>
    <col min="9997" max="9997" width="5" style="2" customWidth="1"/>
    <col min="9998" max="9998" width="3" style="2" customWidth="1"/>
    <col min="9999" max="9999" width="3.42578125" style="2" customWidth="1"/>
    <col min="10000" max="10000" width="4.28515625" style="2" customWidth="1"/>
    <col min="10001" max="10002" width="5" style="2" customWidth="1"/>
    <col min="10003" max="10003" width="5.42578125" style="2" customWidth="1"/>
    <col min="10004" max="10004" width="5" style="2" customWidth="1"/>
    <col min="10005" max="10005" width="9.140625" style="2" customWidth="1"/>
    <col min="10006" max="10240" width="9.140625" style="2"/>
    <col min="10241" max="10241" width="11.28515625" style="2" customWidth="1"/>
    <col min="10242" max="10242" width="5.85546875" style="2" customWidth="1"/>
    <col min="10243" max="10243" width="6.140625" style="2" customWidth="1"/>
    <col min="10244" max="10244" width="7" style="2" customWidth="1"/>
    <col min="10245" max="10245" width="6" style="2" customWidth="1"/>
    <col min="10246" max="10246" width="6.140625" style="2" customWidth="1"/>
    <col min="10247" max="10247" width="6.28515625" style="2" customWidth="1"/>
    <col min="10248" max="10248" width="4.140625" style="2" customWidth="1"/>
    <col min="10249" max="10250" width="5.140625" style="2" customWidth="1"/>
    <col min="10251" max="10251" width="6.140625" style="2" customWidth="1"/>
    <col min="10252" max="10252" width="6" style="2" customWidth="1"/>
    <col min="10253" max="10253" width="5" style="2" customWidth="1"/>
    <col min="10254" max="10254" width="3" style="2" customWidth="1"/>
    <col min="10255" max="10255" width="3.42578125" style="2" customWidth="1"/>
    <col min="10256" max="10256" width="4.28515625" style="2" customWidth="1"/>
    <col min="10257" max="10258" width="5" style="2" customWidth="1"/>
    <col min="10259" max="10259" width="5.42578125" style="2" customWidth="1"/>
    <col min="10260" max="10260" width="5" style="2" customWidth="1"/>
    <col min="10261" max="10261" width="9.140625" style="2" customWidth="1"/>
    <col min="10262" max="10496" width="9.140625" style="2"/>
    <col min="10497" max="10497" width="11.28515625" style="2" customWidth="1"/>
    <col min="10498" max="10498" width="5.85546875" style="2" customWidth="1"/>
    <col min="10499" max="10499" width="6.140625" style="2" customWidth="1"/>
    <col min="10500" max="10500" width="7" style="2" customWidth="1"/>
    <col min="10501" max="10501" width="6" style="2" customWidth="1"/>
    <col min="10502" max="10502" width="6.140625" style="2" customWidth="1"/>
    <col min="10503" max="10503" width="6.28515625" style="2" customWidth="1"/>
    <col min="10504" max="10504" width="4.140625" style="2" customWidth="1"/>
    <col min="10505" max="10506" width="5.140625" style="2" customWidth="1"/>
    <col min="10507" max="10507" width="6.140625" style="2" customWidth="1"/>
    <col min="10508" max="10508" width="6" style="2" customWidth="1"/>
    <col min="10509" max="10509" width="5" style="2" customWidth="1"/>
    <col min="10510" max="10510" width="3" style="2" customWidth="1"/>
    <col min="10511" max="10511" width="3.42578125" style="2" customWidth="1"/>
    <col min="10512" max="10512" width="4.28515625" style="2" customWidth="1"/>
    <col min="10513" max="10514" width="5" style="2" customWidth="1"/>
    <col min="10515" max="10515" width="5.42578125" style="2" customWidth="1"/>
    <col min="10516" max="10516" width="5" style="2" customWidth="1"/>
    <col min="10517" max="10517" width="9.140625" style="2" customWidth="1"/>
    <col min="10518" max="10752" width="9.140625" style="2"/>
    <col min="10753" max="10753" width="11.28515625" style="2" customWidth="1"/>
    <col min="10754" max="10754" width="5.85546875" style="2" customWidth="1"/>
    <col min="10755" max="10755" width="6.140625" style="2" customWidth="1"/>
    <col min="10756" max="10756" width="7" style="2" customWidth="1"/>
    <col min="10757" max="10757" width="6" style="2" customWidth="1"/>
    <col min="10758" max="10758" width="6.140625" style="2" customWidth="1"/>
    <col min="10759" max="10759" width="6.28515625" style="2" customWidth="1"/>
    <col min="10760" max="10760" width="4.140625" style="2" customWidth="1"/>
    <col min="10761" max="10762" width="5.140625" style="2" customWidth="1"/>
    <col min="10763" max="10763" width="6.140625" style="2" customWidth="1"/>
    <col min="10764" max="10764" width="6" style="2" customWidth="1"/>
    <col min="10765" max="10765" width="5" style="2" customWidth="1"/>
    <col min="10766" max="10766" width="3" style="2" customWidth="1"/>
    <col min="10767" max="10767" width="3.42578125" style="2" customWidth="1"/>
    <col min="10768" max="10768" width="4.28515625" style="2" customWidth="1"/>
    <col min="10769" max="10770" width="5" style="2" customWidth="1"/>
    <col min="10771" max="10771" width="5.42578125" style="2" customWidth="1"/>
    <col min="10772" max="10772" width="5" style="2" customWidth="1"/>
    <col min="10773" max="10773" width="9.140625" style="2" customWidth="1"/>
    <col min="10774" max="11008" width="9.140625" style="2"/>
    <col min="11009" max="11009" width="11.28515625" style="2" customWidth="1"/>
    <col min="11010" max="11010" width="5.85546875" style="2" customWidth="1"/>
    <col min="11011" max="11011" width="6.140625" style="2" customWidth="1"/>
    <col min="11012" max="11012" width="7" style="2" customWidth="1"/>
    <col min="11013" max="11013" width="6" style="2" customWidth="1"/>
    <col min="11014" max="11014" width="6.140625" style="2" customWidth="1"/>
    <col min="11015" max="11015" width="6.28515625" style="2" customWidth="1"/>
    <col min="11016" max="11016" width="4.140625" style="2" customWidth="1"/>
    <col min="11017" max="11018" width="5.140625" style="2" customWidth="1"/>
    <col min="11019" max="11019" width="6.140625" style="2" customWidth="1"/>
    <col min="11020" max="11020" width="6" style="2" customWidth="1"/>
    <col min="11021" max="11021" width="5" style="2" customWidth="1"/>
    <col min="11022" max="11022" width="3" style="2" customWidth="1"/>
    <col min="11023" max="11023" width="3.42578125" style="2" customWidth="1"/>
    <col min="11024" max="11024" width="4.28515625" style="2" customWidth="1"/>
    <col min="11025" max="11026" width="5" style="2" customWidth="1"/>
    <col min="11027" max="11027" width="5.42578125" style="2" customWidth="1"/>
    <col min="11028" max="11028" width="5" style="2" customWidth="1"/>
    <col min="11029" max="11029" width="9.140625" style="2" customWidth="1"/>
    <col min="11030" max="11264" width="9.140625" style="2"/>
    <col min="11265" max="11265" width="11.28515625" style="2" customWidth="1"/>
    <col min="11266" max="11266" width="5.85546875" style="2" customWidth="1"/>
    <col min="11267" max="11267" width="6.140625" style="2" customWidth="1"/>
    <col min="11268" max="11268" width="7" style="2" customWidth="1"/>
    <col min="11269" max="11269" width="6" style="2" customWidth="1"/>
    <col min="11270" max="11270" width="6.140625" style="2" customWidth="1"/>
    <col min="11271" max="11271" width="6.28515625" style="2" customWidth="1"/>
    <col min="11272" max="11272" width="4.140625" style="2" customWidth="1"/>
    <col min="11273" max="11274" width="5.140625" style="2" customWidth="1"/>
    <col min="11275" max="11275" width="6.140625" style="2" customWidth="1"/>
    <col min="11276" max="11276" width="6" style="2" customWidth="1"/>
    <col min="11277" max="11277" width="5" style="2" customWidth="1"/>
    <col min="11278" max="11278" width="3" style="2" customWidth="1"/>
    <col min="11279" max="11279" width="3.42578125" style="2" customWidth="1"/>
    <col min="11280" max="11280" width="4.28515625" style="2" customWidth="1"/>
    <col min="11281" max="11282" width="5" style="2" customWidth="1"/>
    <col min="11283" max="11283" width="5.42578125" style="2" customWidth="1"/>
    <col min="11284" max="11284" width="5" style="2" customWidth="1"/>
    <col min="11285" max="11285" width="9.140625" style="2" customWidth="1"/>
    <col min="11286" max="11520" width="9.140625" style="2"/>
    <col min="11521" max="11521" width="11.28515625" style="2" customWidth="1"/>
    <col min="11522" max="11522" width="5.85546875" style="2" customWidth="1"/>
    <col min="11523" max="11523" width="6.140625" style="2" customWidth="1"/>
    <col min="11524" max="11524" width="7" style="2" customWidth="1"/>
    <col min="11525" max="11525" width="6" style="2" customWidth="1"/>
    <col min="11526" max="11526" width="6.140625" style="2" customWidth="1"/>
    <col min="11527" max="11527" width="6.28515625" style="2" customWidth="1"/>
    <col min="11528" max="11528" width="4.140625" style="2" customWidth="1"/>
    <col min="11529" max="11530" width="5.140625" style="2" customWidth="1"/>
    <col min="11531" max="11531" width="6.140625" style="2" customWidth="1"/>
    <col min="11532" max="11532" width="6" style="2" customWidth="1"/>
    <col min="11533" max="11533" width="5" style="2" customWidth="1"/>
    <col min="11534" max="11534" width="3" style="2" customWidth="1"/>
    <col min="11535" max="11535" width="3.42578125" style="2" customWidth="1"/>
    <col min="11536" max="11536" width="4.28515625" style="2" customWidth="1"/>
    <col min="11537" max="11538" width="5" style="2" customWidth="1"/>
    <col min="11539" max="11539" width="5.42578125" style="2" customWidth="1"/>
    <col min="11540" max="11540" width="5" style="2" customWidth="1"/>
    <col min="11541" max="11541" width="9.140625" style="2" customWidth="1"/>
    <col min="11542" max="11776" width="9.140625" style="2"/>
    <col min="11777" max="11777" width="11.28515625" style="2" customWidth="1"/>
    <col min="11778" max="11778" width="5.85546875" style="2" customWidth="1"/>
    <col min="11779" max="11779" width="6.140625" style="2" customWidth="1"/>
    <col min="11780" max="11780" width="7" style="2" customWidth="1"/>
    <col min="11781" max="11781" width="6" style="2" customWidth="1"/>
    <col min="11782" max="11782" width="6.140625" style="2" customWidth="1"/>
    <col min="11783" max="11783" width="6.28515625" style="2" customWidth="1"/>
    <col min="11784" max="11784" width="4.140625" style="2" customWidth="1"/>
    <col min="11785" max="11786" width="5.140625" style="2" customWidth="1"/>
    <col min="11787" max="11787" width="6.140625" style="2" customWidth="1"/>
    <col min="11788" max="11788" width="6" style="2" customWidth="1"/>
    <col min="11789" max="11789" width="5" style="2" customWidth="1"/>
    <col min="11790" max="11790" width="3" style="2" customWidth="1"/>
    <col min="11791" max="11791" width="3.42578125" style="2" customWidth="1"/>
    <col min="11792" max="11792" width="4.28515625" style="2" customWidth="1"/>
    <col min="11793" max="11794" width="5" style="2" customWidth="1"/>
    <col min="11795" max="11795" width="5.42578125" style="2" customWidth="1"/>
    <col min="11796" max="11796" width="5" style="2" customWidth="1"/>
    <col min="11797" max="11797" width="9.140625" style="2" customWidth="1"/>
    <col min="11798" max="12032" width="9.140625" style="2"/>
    <col min="12033" max="12033" width="11.28515625" style="2" customWidth="1"/>
    <col min="12034" max="12034" width="5.85546875" style="2" customWidth="1"/>
    <col min="12035" max="12035" width="6.140625" style="2" customWidth="1"/>
    <col min="12036" max="12036" width="7" style="2" customWidth="1"/>
    <col min="12037" max="12037" width="6" style="2" customWidth="1"/>
    <col min="12038" max="12038" width="6.140625" style="2" customWidth="1"/>
    <col min="12039" max="12039" width="6.28515625" style="2" customWidth="1"/>
    <col min="12040" max="12040" width="4.140625" style="2" customWidth="1"/>
    <col min="12041" max="12042" width="5.140625" style="2" customWidth="1"/>
    <col min="12043" max="12043" width="6.140625" style="2" customWidth="1"/>
    <col min="12044" max="12044" width="6" style="2" customWidth="1"/>
    <col min="12045" max="12045" width="5" style="2" customWidth="1"/>
    <col min="12046" max="12046" width="3" style="2" customWidth="1"/>
    <col min="12047" max="12047" width="3.42578125" style="2" customWidth="1"/>
    <col min="12048" max="12048" width="4.28515625" style="2" customWidth="1"/>
    <col min="12049" max="12050" width="5" style="2" customWidth="1"/>
    <col min="12051" max="12051" width="5.42578125" style="2" customWidth="1"/>
    <col min="12052" max="12052" width="5" style="2" customWidth="1"/>
    <col min="12053" max="12053" width="9.140625" style="2" customWidth="1"/>
    <col min="12054" max="12288" width="9.140625" style="2"/>
    <col min="12289" max="12289" width="11.28515625" style="2" customWidth="1"/>
    <col min="12290" max="12290" width="5.85546875" style="2" customWidth="1"/>
    <col min="12291" max="12291" width="6.140625" style="2" customWidth="1"/>
    <col min="12292" max="12292" width="7" style="2" customWidth="1"/>
    <col min="12293" max="12293" width="6" style="2" customWidth="1"/>
    <col min="12294" max="12294" width="6.140625" style="2" customWidth="1"/>
    <col min="12295" max="12295" width="6.28515625" style="2" customWidth="1"/>
    <col min="12296" max="12296" width="4.140625" style="2" customWidth="1"/>
    <col min="12297" max="12298" width="5.140625" style="2" customWidth="1"/>
    <col min="12299" max="12299" width="6.140625" style="2" customWidth="1"/>
    <col min="12300" max="12300" width="6" style="2" customWidth="1"/>
    <col min="12301" max="12301" width="5" style="2" customWidth="1"/>
    <col min="12302" max="12302" width="3" style="2" customWidth="1"/>
    <col min="12303" max="12303" width="3.42578125" style="2" customWidth="1"/>
    <col min="12304" max="12304" width="4.28515625" style="2" customWidth="1"/>
    <col min="12305" max="12306" width="5" style="2" customWidth="1"/>
    <col min="12307" max="12307" width="5.42578125" style="2" customWidth="1"/>
    <col min="12308" max="12308" width="5" style="2" customWidth="1"/>
    <col min="12309" max="12309" width="9.140625" style="2" customWidth="1"/>
    <col min="12310" max="12544" width="9.140625" style="2"/>
    <col min="12545" max="12545" width="11.28515625" style="2" customWidth="1"/>
    <col min="12546" max="12546" width="5.85546875" style="2" customWidth="1"/>
    <col min="12547" max="12547" width="6.140625" style="2" customWidth="1"/>
    <col min="12548" max="12548" width="7" style="2" customWidth="1"/>
    <col min="12549" max="12549" width="6" style="2" customWidth="1"/>
    <col min="12550" max="12550" width="6.140625" style="2" customWidth="1"/>
    <col min="12551" max="12551" width="6.28515625" style="2" customWidth="1"/>
    <col min="12552" max="12552" width="4.140625" style="2" customWidth="1"/>
    <col min="12553" max="12554" width="5.140625" style="2" customWidth="1"/>
    <col min="12555" max="12555" width="6.140625" style="2" customWidth="1"/>
    <col min="12556" max="12556" width="6" style="2" customWidth="1"/>
    <col min="12557" max="12557" width="5" style="2" customWidth="1"/>
    <col min="12558" max="12558" width="3" style="2" customWidth="1"/>
    <col min="12559" max="12559" width="3.42578125" style="2" customWidth="1"/>
    <col min="12560" max="12560" width="4.28515625" style="2" customWidth="1"/>
    <col min="12561" max="12562" width="5" style="2" customWidth="1"/>
    <col min="12563" max="12563" width="5.42578125" style="2" customWidth="1"/>
    <col min="12564" max="12564" width="5" style="2" customWidth="1"/>
    <col min="12565" max="12565" width="9.140625" style="2" customWidth="1"/>
    <col min="12566" max="12800" width="9.140625" style="2"/>
    <col min="12801" max="12801" width="11.28515625" style="2" customWidth="1"/>
    <col min="12802" max="12802" width="5.85546875" style="2" customWidth="1"/>
    <col min="12803" max="12803" width="6.140625" style="2" customWidth="1"/>
    <col min="12804" max="12804" width="7" style="2" customWidth="1"/>
    <col min="12805" max="12805" width="6" style="2" customWidth="1"/>
    <col min="12806" max="12806" width="6.140625" style="2" customWidth="1"/>
    <col min="12807" max="12807" width="6.28515625" style="2" customWidth="1"/>
    <col min="12808" max="12808" width="4.140625" style="2" customWidth="1"/>
    <col min="12809" max="12810" width="5.140625" style="2" customWidth="1"/>
    <col min="12811" max="12811" width="6.140625" style="2" customWidth="1"/>
    <col min="12812" max="12812" width="6" style="2" customWidth="1"/>
    <col min="12813" max="12813" width="5" style="2" customWidth="1"/>
    <col min="12814" max="12814" width="3" style="2" customWidth="1"/>
    <col min="12815" max="12815" width="3.42578125" style="2" customWidth="1"/>
    <col min="12816" max="12816" width="4.28515625" style="2" customWidth="1"/>
    <col min="12817" max="12818" width="5" style="2" customWidth="1"/>
    <col min="12819" max="12819" width="5.42578125" style="2" customWidth="1"/>
    <col min="12820" max="12820" width="5" style="2" customWidth="1"/>
    <col min="12821" max="12821" width="9.140625" style="2" customWidth="1"/>
    <col min="12822" max="13056" width="9.140625" style="2"/>
    <col min="13057" max="13057" width="11.28515625" style="2" customWidth="1"/>
    <col min="13058" max="13058" width="5.85546875" style="2" customWidth="1"/>
    <col min="13059" max="13059" width="6.140625" style="2" customWidth="1"/>
    <col min="13060" max="13060" width="7" style="2" customWidth="1"/>
    <col min="13061" max="13061" width="6" style="2" customWidth="1"/>
    <col min="13062" max="13062" width="6.140625" style="2" customWidth="1"/>
    <col min="13063" max="13063" width="6.28515625" style="2" customWidth="1"/>
    <col min="13064" max="13064" width="4.140625" style="2" customWidth="1"/>
    <col min="13065" max="13066" width="5.140625" style="2" customWidth="1"/>
    <col min="13067" max="13067" width="6.140625" style="2" customWidth="1"/>
    <col min="13068" max="13068" width="6" style="2" customWidth="1"/>
    <col min="13069" max="13069" width="5" style="2" customWidth="1"/>
    <col min="13070" max="13070" width="3" style="2" customWidth="1"/>
    <col min="13071" max="13071" width="3.42578125" style="2" customWidth="1"/>
    <col min="13072" max="13072" width="4.28515625" style="2" customWidth="1"/>
    <col min="13073" max="13074" width="5" style="2" customWidth="1"/>
    <col min="13075" max="13075" width="5.42578125" style="2" customWidth="1"/>
    <col min="13076" max="13076" width="5" style="2" customWidth="1"/>
    <col min="13077" max="13077" width="9.140625" style="2" customWidth="1"/>
    <col min="13078" max="13312" width="9.140625" style="2"/>
    <col min="13313" max="13313" width="11.28515625" style="2" customWidth="1"/>
    <col min="13314" max="13314" width="5.85546875" style="2" customWidth="1"/>
    <col min="13315" max="13315" width="6.140625" style="2" customWidth="1"/>
    <col min="13316" max="13316" width="7" style="2" customWidth="1"/>
    <col min="13317" max="13317" width="6" style="2" customWidth="1"/>
    <col min="13318" max="13318" width="6.140625" style="2" customWidth="1"/>
    <col min="13319" max="13319" width="6.28515625" style="2" customWidth="1"/>
    <col min="13320" max="13320" width="4.140625" style="2" customWidth="1"/>
    <col min="13321" max="13322" width="5.140625" style="2" customWidth="1"/>
    <col min="13323" max="13323" width="6.140625" style="2" customWidth="1"/>
    <col min="13324" max="13324" width="6" style="2" customWidth="1"/>
    <col min="13325" max="13325" width="5" style="2" customWidth="1"/>
    <col min="13326" max="13326" width="3" style="2" customWidth="1"/>
    <col min="13327" max="13327" width="3.42578125" style="2" customWidth="1"/>
    <col min="13328" max="13328" width="4.28515625" style="2" customWidth="1"/>
    <col min="13329" max="13330" width="5" style="2" customWidth="1"/>
    <col min="13331" max="13331" width="5.42578125" style="2" customWidth="1"/>
    <col min="13332" max="13332" width="5" style="2" customWidth="1"/>
    <col min="13333" max="13333" width="9.140625" style="2" customWidth="1"/>
    <col min="13334" max="13568" width="9.140625" style="2"/>
    <col min="13569" max="13569" width="11.28515625" style="2" customWidth="1"/>
    <col min="13570" max="13570" width="5.85546875" style="2" customWidth="1"/>
    <col min="13571" max="13571" width="6.140625" style="2" customWidth="1"/>
    <col min="13572" max="13572" width="7" style="2" customWidth="1"/>
    <col min="13573" max="13573" width="6" style="2" customWidth="1"/>
    <col min="13574" max="13574" width="6.140625" style="2" customWidth="1"/>
    <col min="13575" max="13575" width="6.28515625" style="2" customWidth="1"/>
    <col min="13576" max="13576" width="4.140625" style="2" customWidth="1"/>
    <col min="13577" max="13578" width="5.140625" style="2" customWidth="1"/>
    <col min="13579" max="13579" width="6.140625" style="2" customWidth="1"/>
    <col min="13580" max="13580" width="6" style="2" customWidth="1"/>
    <col min="13581" max="13581" width="5" style="2" customWidth="1"/>
    <col min="13582" max="13582" width="3" style="2" customWidth="1"/>
    <col min="13583" max="13583" width="3.42578125" style="2" customWidth="1"/>
    <col min="13584" max="13584" width="4.28515625" style="2" customWidth="1"/>
    <col min="13585" max="13586" width="5" style="2" customWidth="1"/>
    <col min="13587" max="13587" width="5.42578125" style="2" customWidth="1"/>
    <col min="13588" max="13588" width="5" style="2" customWidth="1"/>
    <col min="13589" max="13589" width="9.140625" style="2" customWidth="1"/>
    <col min="13590" max="13824" width="9.140625" style="2"/>
    <col min="13825" max="13825" width="11.28515625" style="2" customWidth="1"/>
    <col min="13826" max="13826" width="5.85546875" style="2" customWidth="1"/>
    <col min="13827" max="13827" width="6.140625" style="2" customWidth="1"/>
    <col min="13828" max="13828" width="7" style="2" customWidth="1"/>
    <col min="13829" max="13829" width="6" style="2" customWidth="1"/>
    <col min="13830" max="13830" width="6.140625" style="2" customWidth="1"/>
    <col min="13831" max="13831" width="6.28515625" style="2" customWidth="1"/>
    <col min="13832" max="13832" width="4.140625" style="2" customWidth="1"/>
    <col min="13833" max="13834" width="5.140625" style="2" customWidth="1"/>
    <col min="13835" max="13835" width="6.140625" style="2" customWidth="1"/>
    <col min="13836" max="13836" width="6" style="2" customWidth="1"/>
    <col min="13837" max="13837" width="5" style="2" customWidth="1"/>
    <col min="13838" max="13838" width="3" style="2" customWidth="1"/>
    <col min="13839" max="13839" width="3.42578125" style="2" customWidth="1"/>
    <col min="13840" max="13840" width="4.28515625" style="2" customWidth="1"/>
    <col min="13841" max="13842" width="5" style="2" customWidth="1"/>
    <col min="13843" max="13843" width="5.42578125" style="2" customWidth="1"/>
    <col min="13844" max="13844" width="5" style="2" customWidth="1"/>
    <col min="13845" max="13845" width="9.140625" style="2" customWidth="1"/>
    <col min="13846" max="14080" width="9.140625" style="2"/>
    <col min="14081" max="14081" width="11.28515625" style="2" customWidth="1"/>
    <col min="14082" max="14082" width="5.85546875" style="2" customWidth="1"/>
    <col min="14083" max="14083" width="6.140625" style="2" customWidth="1"/>
    <col min="14084" max="14084" width="7" style="2" customWidth="1"/>
    <col min="14085" max="14085" width="6" style="2" customWidth="1"/>
    <col min="14086" max="14086" width="6.140625" style="2" customWidth="1"/>
    <col min="14087" max="14087" width="6.28515625" style="2" customWidth="1"/>
    <col min="14088" max="14088" width="4.140625" style="2" customWidth="1"/>
    <col min="14089" max="14090" width="5.140625" style="2" customWidth="1"/>
    <col min="14091" max="14091" width="6.140625" style="2" customWidth="1"/>
    <col min="14092" max="14092" width="6" style="2" customWidth="1"/>
    <col min="14093" max="14093" width="5" style="2" customWidth="1"/>
    <col min="14094" max="14094" width="3" style="2" customWidth="1"/>
    <col min="14095" max="14095" width="3.42578125" style="2" customWidth="1"/>
    <col min="14096" max="14096" width="4.28515625" style="2" customWidth="1"/>
    <col min="14097" max="14098" width="5" style="2" customWidth="1"/>
    <col min="14099" max="14099" width="5.42578125" style="2" customWidth="1"/>
    <col min="14100" max="14100" width="5" style="2" customWidth="1"/>
    <col min="14101" max="14101" width="9.140625" style="2" customWidth="1"/>
    <col min="14102" max="14336" width="9.140625" style="2"/>
    <col min="14337" max="14337" width="11.28515625" style="2" customWidth="1"/>
    <col min="14338" max="14338" width="5.85546875" style="2" customWidth="1"/>
    <col min="14339" max="14339" width="6.140625" style="2" customWidth="1"/>
    <col min="14340" max="14340" width="7" style="2" customWidth="1"/>
    <col min="14341" max="14341" width="6" style="2" customWidth="1"/>
    <col min="14342" max="14342" width="6.140625" style="2" customWidth="1"/>
    <col min="14343" max="14343" width="6.28515625" style="2" customWidth="1"/>
    <col min="14344" max="14344" width="4.140625" style="2" customWidth="1"/>
    <col min="14345" max="14346" width="5.140625" style="2" customWidth="1"/>
    <col min="14347" max="14347" width="6.140625" style="2" customWidth="1"/>
    <col min="14348" max="14348" width="6" style="2" customWidth="1"/>
    <col min="14349" max="14349" width="5" style="2" customWidth="1"/>
    <col min="14350" max="14350" width="3" style="2" customWidth="1"/>
    <col min="14351" max="14351" width="3.42578125" style="2" customWidth="1"/>
    <col min="14352" max="14352" width="4.28515625" style="2" customWidth="1"/>
    <col min="14353" max="14354" width="5" style="2" customWidth="1"/>
    <col min="14355" max="14355" width="5.42578125" style="2" customWidth="1"/>
    <col min="14356" max="14356" width="5" style="2" customWidth="1"/>
    <col min="14357" max="14357" width="9.140625" style="2" customWidth="1"/>
    <col min="14358" max="14592" width="9.140625" style="2"/>
    <col min="14593" max="14593" width="11.28515625" style="2" customWidth="1"/>
    <col min="14594" max="14594" width="5.85546875" style="2" customWidth="1"/>
    <col min="14595" max="14595" width="6.140625" style="2" customWidth="1"/>
    <col min="14596" max="14596" width="7" style="2" customWidth="1"/>
    <col min="14597" max="14597" width="6" style="2" customWidth="1"/>
    <col min="14598" max="14598" width="6.140625" style="2" customWidth="1"/>
    <col min="14599" max="14599" width="6.28515625" style="2" customWidth="1"/>
    <col min="14600" max="14600" width="4.140625" style="2" customWidth="1"/>
    <col min="14601" max="14602" width="5.140625" style="2" customWidth="1"/>
    <col min="14603" max="14603" width="6.140625" style="2" customWidth="1"/>
    <col min="14604" max="14604" width="6" style="2" customWidth="1"/>
    <col min="14605" max="14605" width="5" style="2" customWidth="1"/>
    <col min="14606" max="14606" width="3" style="2" customWidth="1"/>
    <col min="14607" max="14607" width="3.42578125" style="2" customWidth="1"/>
    <col min="14608" max="14608" width="4.28515625" style="2" customWidth="1"/>
    <col min="14609" max="14610" width="5" style="2" customWidth="1"/>
    <col min="14611" max="14611" width="5.42578125" style="2" customWidth="1"/>
    <col min="14612" max="14612" width="5" style="2" customWidth="1"/>
    <col min="14613" max="14613" width="9.140625" style="2" customWidth="1"/>
    <col min="14614" max="14848" width="9.140625" style="2"/>
    <col min="14849" max="14849" width="11.28515625" style="2" customWidth="1"/>
    <col min="14850" max="14850" width="5.85546875" style="2" customWidth="1"/>
    <col min="14851" max="14851" width="6.140625" style="2" customWidth="1"/>
    <col min="14852" max="14852" width="7" style="2" customWidth="1"/>
    <col min="14853" max="14853" width="6" style="2" customWidth="1"/>
    <col min="14854" max="14854" width="6.140625" style="2" customWidth="1"/>
    <col min="14855" max="14855" width="6.28515625" style="2" customWidth="1"/>
    <col min="14856" max="14856" width="4.140625" style="2" customWidth="1"/>
    <col min="14857" max="14858" width="5.140625" style="2" customWidth="1"/>
    <col min="14859" max="14859" width="6.140625" style="2" customWidth="1"/>
    <col min="14860" max="14860" width="6" style="2" customWidth="1"/>
    <col min="14861" max="14861" width="5" style="2" customWidth="1"/>
    <col min="14862" max="14862" width="3" style="2" customWidth="1"/>
    <col min="14863" max="14863" width="3.42578125" style="2" customWidth="1"/>
    <col min="14864" max="14864" width="4.28515625" style="2" customWidth="1"/>
    <col min="14865" max="14866" width="5" style="2" customWidth="1"/>
    <col min="14867" max="14867" width="5.42578125" style="2" customWidth="1"/>
    <col min="14868" max="14868" width="5" style="2" customWidth="1"/>
    <col min="14869" max="14869" width="9.140625" style="2" customWidth="1"/>
    <col min="14870" max="15104" width="9.140625" style="2"/>
    <col min="15105" max="15105" width="11.28515625" style="2" customWidth="1"/>
    <col min="15106" max="15106" width="5.85546875" style="2" customWidth="1"/>
    <col min="15107" max="15107" width="6.140625" style="2" customWidth="1"/>
    <col min="15108" max="15108" width="7" style="2" customWidth="1"/>
    <col min="15109" max="15109" width="6" style="2" customWidth="1"/>
    <col min="15110" max="15110" width="6.140625" style="2" customWidth="1"/>
    <col min="15111" max="15111" width="6.28515625" style="2" customWidth="1"/>
    <col min="15112" max="15112" width="4.140625" style="2" customWidth="1"/>
    <col min="15113" max="15114" width="5.140625" style="2" customWidth="1"/>
    <col min="15115" max="15115" width="6.140625" style="2" customWidth="1"/>
    <col min="15116" max="15116" width="6" style="2" customWidth="1"/>
    <col min="15117" max="15117" width="5" style="2" customWidth="1"/>
    <col min="15118" max="15118" width="3" style="2" customWidth="1"/>
    <col min="15119" max="15119" width="3.42578125" style="2" customWidth="1"/>
    <col min="15120" max="15120" width="4.28515625" style="2" customWidth="1"/>
    <col min="15121" max="15122" width="5" style="2" customWidth="1"/>
    <col min="15123" max="15123" width="5.42578125" style="2" customWidth="1"/>
    <col min="15124" max="15124" width="5" style="2" customWidth="1"/>
    <col min="15125" max="15125" width="9.140625" style="2" customWidth="1"/>
    <col min="15126" max="15360" width="9.140625" style="2"/>
    <col min="15361" max="15361" width="11.28515625" style="2" customWidth="1"/>
    <col min="15362" max="15362" width="5.85546875" style="2" customWidth="1"/>
    <col min="15363" max="15363" width="6.140625" style="2" customWidth="1"/>
    <col min="15364" max="15364" width="7" style="2" customWidth="1"/>
    <col min="15365" max="15365" width="6" style="2" customWidth="1"/>
    <col min="15366" max="15366" width="6.140625" style="2" customWidth="1"/>
    <col min="15367" max="15367" width="6.28515625" style="2" customWidth="1"/>
    <col min="15368" max="15368" width="4.140625" style="2" customWidth="1"/>
    <col min="15369" max="15370" width="5.140625" style="2" customWidth="1"/>
    <col min="15371" max="15371" width="6.140625" style="2" customWidth="1"/>
    <col min="15372" max="15372" width="6" style="2" customWidth="1"/>
    <col min="15373" max="15373" width="5" style="2" customWidth="1"/>
    <col min="15374" max="15374" width="3" style="2" customWidth="1"/>
    <col min="15375" max="15375" width="3.42578125" style="2" customWidth="1"/>
    <col min="15376" max="15376" width="4.28515625" style="2" customWidth="1"/>
    <col min="15377" max="15378" width="5" style="2" customWidth="1"/>
    <col min="15379" max="15379" width="5.42578125" style="2" customWidth="1"/>
    <col min="15380" max="15380" width="5" style="2" customWidth="1"/>
    <col min="15381" max="15381" width="9.140625" style="2" customWidth="1"/>
    <col min="15382" max="15616" width="9.140625" style="2"/>
    <col min="15617" max="15617" width="11.28515625" style="2" customWidth="1"/>
    <col min="15618" max="15618" width="5.85546875" style="2" customWidth="1"/>
    <col min="15619" max="15619" width="6.140625" style="2" customWidth="1"/>
    <col min="15620" max="15620" width="7" style="2" customWidth="1"/>
    <col min="15621" max="15621" width="6" style="2" customWidth="1"/>
    <col min="15622" max="15622" width="6.140625" style="2" customWidth="1"/>
    <col min="15623" max="15623" width="6.28515625" style="2" customWidth="1"/>
    <col min="15624" max="15624" width="4.140625" style="2" customWidth="1"/>
    <col min="15625" max="15626" width="5.140625" style="2" customWidth="1"/>
    <col min="15627" max="15627" width="6.140625" style="2" customWidth="1"/>
    <col min="15628" max="15628" width="6" style="2" customWidth="1"/>
    <col min="15629" max="15629" width="5" style="2" customWidth="1"/>
    <col min="15630" max="15630" width="3" style="2" customWidth="1"/>
    <col min="15631" max="15631" width="3.42578125" style="2" customWidth="1"/>
    <col min="15632" max="15632" width="4.28515625" style="2" customWidth="1"/>
    <col min="15633" max="15634" width="5" style="2" customWidth="1"/>
    <col min="15635" max="15635" width="5.42578125" style="2" customWidth="1"/>
    <col min="15636" max="15636" width="5" style="2" customWidth="1"/>
    <col min="15637" max="15637" width="9.140625" style="2" customWidth="1"/>
    <col min="15638" max="15872" width="9.140625" style="2"/>
    <col min="15873" max="15873" width="11.28515625" style="2" customWidth="1"/>
    <col min="15874" max="15874" width="5.85546875" style="2" customWidth="1"/>
    <col min="15875" max="15875" width="6.140625" style="2" customWidth="1"/>
    <col min="15876" max="15876" width="7" style="2" customWidth="1"/>
    <col min="15877" max="15877" width="6" style="2" customWidth="1"/>
    <col min="15878" max="15878" width="6.140625" style="2" customWidth="1"/>
    <col min="15879" max="15879" width="6.28515625" style="2" customWidth="1"/>
    <col min="15880" max="15880" width="4.140625" style="2" customWidth="1"/>
    <col min="15881" max="15882" width="5.140625" style="2" customWidth="1"/>
    <col min="15883" max="15883" width="6.140625" style="2" customWidth="1"/>
    <col min="15884" max="15884" width="6" style="2" customWidth="1"/>
    <col min="15885" max="15885" width="5" style="2" customWidth="1"/>
    <col min="15886" max="15886" width="3" style="2" customWidth="1"/>
    <col min="15887" max="15887" width="3.42578125" style="2" customWidth="1"/>
    <col min="15888" max="15888" width="4.28515625" style="2" customWidth="1"/>
    <col min="15889" max="15890" width="5" style="2" customWidth="1"/>
    <col min="15891" max="15891" width="5.42578125" style="2" customWidth="1"/>
    <col min="15892" max="15892" width="5" style="2" customWidth="1"/>
    <col min="15893" max="15893" width="9.140625" style="2" customWidth="1"/>
    <col min="15894" max="16128" width="9.140625" style="2"/>
    <col min="16129" max="16129" width="11.28515625" style="2" customWidth="1"/>
    <col min="16130" max="16130" width="5.85546875" style="2" customWidth="1"/>
    <col min="16131" max="16131" width="6.140625" style="2" customWidth="1"/>
    <col min="16132" max="16132" width="7" style="2" customWidth="1"/>
    <col min="16133" max="16133" width="6" style="2" customWidth="1"/>
    <col min="16134" max="16134" width="6.140625" style="2" customWidth="1"/>
    <col min="16135" max="16135" width="6.28515625" style="2" customWidth="1"/>
    <col min="16136" max="16136" width="4.140625" style="2" customWidth="1"/>
    <col min="16137" max="16138" width="5.140625" style="2" customWidth="1"/>
    <col min="16139" max="16139" width="6.140625" style="2" customWidth="1"/>
    <col min="16140" max="16140" width="6" style="2" customWidth="1"/>
    <col min="16141" max="16141" width="5" style="2" customWidth="1"/>
    <col min="16142" max="16142" width="3" style="2" customWidth="1"/>
    <col min="16143" max="16143" width="3.42578125" style="2" customWidth="1"/>
    <col min="16144" max="16144" width="4.28515625" style="2" customWidth="1"/>
    <col min="16145" max="16146" width="5" style="2" customWidth="1"/>
    <col min="16147" max="16147" width="5.42578125" style="2" customWidth="1"/>
    <col min="16148" max="16148" width="5" style="2" customWidth="1"/>
    <col min="16149" max="16149" width="9.140625" style="2" customWidth="1"/>
    <col min="16150" max="16384" width="9.140625" style="2"/>
  </cols>
  <sheetData>
    <row r="1" spans="1:27" ht="15">
      <c r="A1" s="10"/>
      <c r="B1" s="280"/>
      <c r="C1" s="397" t="s">
        <v>461</v>
      </c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/>
      <c r="S1"/>
      <c r="T1"/>
    </row>
    <row r="2" spans="1:27" ht="15">
      <c r="A2" s="10" t="s">
        <v>562</v>
      </c>
      <c r="B2" s="280"/>
      <c r="C2" s="142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/>
      <c r="S2"/>
      <c r="T2"/>
    </row>
    <row r="3" spans="1:27" ht="12.75" customHeight="1">
      <c r="A3" s="594" t="s">
        <v>90</v>
      </c>
      <c r="B3" s="595" t="s">
        <v>416</v>
      </c>
      <c r="C3" s="596"/>
      <c r="D3" s="596" t="s">
        <v>563</v>
      </c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8"/>
    </row>
    <row r="4" spans="1:27" ht="12.75" customHeight="1">
      <c r="A4" s="594"/>
      <c r="B4" s="595"/>
      <c r="C4" s="596"/>
      <c r="D4" s="594" t="s">
        <v>417</v>
      </c>
      <c r="E4" s="600" t="s">
        <v>418</v>
      </c>
      <c r="F4" s="600" t="s">
        <v>419</v>
      </c>
      <c r="G4" s="600" t="s">
        <v>420</v>
      </c>
      <c r="H4" s="227"/>
      <c r="I4" s="227"/>
      <c r="J4" s="227" t="s">
        <v>266</v>
      </c>
      <c r="K4" s="227"/>
      <c r="L4" s="227"/>
      <c r="M4" s="600" t="s">
        <v>421</v>
      </c>
      <c r="N4" s="227"/>
      <c r="O4" s="227" t="s">
        <v>422</v>
      </c>
      <c r="P4" s="227"/>
      <c r="Q4" s="227"/>
      <c r="R4" s="227"/>
      <c r="S4" s="594" t="s">
        <v>423</v>
      </c>
      <c r="T4" s="594" t="s">
        <v>424</v>
      </c>
    </row>
    <row r="5" spans="1:27" ht="40.5">
      <c r="A5" s="594"/>
      <c r="B5" s="342" t="s">
        <v>418</v>
      </c>
      <c r="C5" s="335" t="s">
        <v>420</v>
      </c>
      <c r="D5" s="599"/>
      <c r="E5" s="600"/>
      <c r="F5" s="600"/>
      <c r="G5" s="600"/>
      <c r="H5" s="334" t="s">
        <v>425</v>
      </c>
      <c r="I5" s="334" t="s">
        <v>426</v>
      </c>
      <c r="J5" s="334" t="s">
        <v>427</v>
      </c>
      <c r="K5" s="334" t="s">
        <v>428</v>
      </c>
      <c r="L5" s="334" t="s">
        <v>429</v>
      </c>
      <c r="M5" s="600"/>
      <c r="N5" s="334" t="s">
        <v>425</v>
      </c>
      <c r="O5" s="334" t="s">
        <v>426</v>
      </c>
      <c r="P5" s="334" t="s">
        <v>427</v>
      </c>
      <c r="Q5" s="334" t="s">
        <v>428</v>
      </c>
      <c r="R5" s="334" t="s">
        <v>429</v>
      </c>
      <c r="S5" s="594"/>
      <c r="T5" s="594"/>
    </row>
    <row r="6" spans="1:27" ht="16.5" customHeight="1">
      <c r="A6" s="398" t="s">
        <v>353</v>
      </c>
      <c r="B6" s="399">
        <v>40128</v>
      </c>
      <c r="C6" s="400">
        <v>39990</v>
      </c>
      <c r="D6" s="401">
        <v>121666</v>
      </c>
      <c r="E6" s="402">
        <v>90684</v>
      </c>
      <c r="F6" s="402">
        <v>90984</v>
      </c>
      <c r="G6" s="402">
        <f>SUM(H6:L6)</f>
        <v>89755</v>
      </c>
      <c r="H6" s="403">
        <v>161</v>
      </c>
      <c r="I6" s="403">
        <v>2276</v>
      </c>
      <c r="J6" s="403">
        <v>1176</v>
      </c>
      <c r="K6" s="403">
        <v>46625</v>
      </c>
      <c r="L6" s="403">
        <v>39517</v>
      </c>
      <c r="M6" s="402">
        <f>SUM(N6:R6)</f>
        <v>1229</v>
      </c>
      <c r="N6" s="402">
        <v>3</v>
      </c>
      <c r="O6" s="402">
        <v>15</v>
      </c>
      <c r="P6" s="402">
        <v>9</v>
      </c>
      <c r="Q6" s="402">
        <v>535</v>
      </c>
      <c r="R6" s="402">
        <v>667</v>
      </c>
      <c r="S6" s="404">
        <f>G6/F6*100</f>
        <v>98.649213048448075</v>
      </c>
      <c r="T6" s="405">
        <f t="shared" ref="T6:T21" si="0">E6/D6*100</f>
        <v>74.535202932618802</v>
      </c>
    </row>
    <row r="7" spans="1:27" ht="16.5" customHeight="1">
      <c r="A7" s="398" t="s">
        <v>430</v>
      </c>
      <c r="B7" s="406">
        <v>62530</v>
      </c>
      <c r="C7" s="407">
        <v>64423</v>
      </c>
      <c r="D7" s="401">
        <v>89418</v>
      </c>
      <c r="E7" s="408">
        <v>76963</v>
      </c>
      <c r="F7" s="408">
        <v>76963</v>
      </c>
      <c r="G7" s="402">
        <f t="shared" ref="G7:G20" si="1">SUM(H7:L7)</f>
        <v>74569</v>
      </c>
      <c r="H7" s="403">
        <v>122</v>
      </c>
      <c r="I7" s="403">
        <v>1989</v>
      </c>
      <c r="J7" s="403">
        <v>1429</v>
      </c>
      <c r="K7" s="403">
        <v>36644</v>
      </c>
      <c r="L7" s="403">
        <v>34385</v>
      </c>
      <c r="M7" s="402">
        <f t="shared" ref="M7:M20" si="2">SUM(N7:R7)</f>
        <v>2394</v>
      </c>
      <c r="N7" s="408">
        <v>0</v>
      </c>
      <c r="O7" s="408">
        <v>13</v>
      </c>
      <c r="P7" s="408">
        <v>79</v>
      </c>
      <c r="Q7" s="408">
        <v>790</v>
      </c>
      <c r="R7" s="408">
        <v>1512</v>
      </c>
      <c r="S7" s="404">
        <f t="shared" ref="S7:S21" si="3">G7/F7*100</f>
        <v>96.889414393929556</v>
      </c>
      <c r="T7" s="405">
        <f t="shared" si="0"/>
        <v>86.071037151356549</v>
      </c>
    </row>
    <row r="8" spans="1:27" ht="16.5" customHeight="1">
      <c r="A8" s="398" t="s">
        <v>355</v>
      </c>
      <c r="B8" s="406">
        <v>57092</v>
      </c>
      <c r="C8" s="407">
        <v>56895</v>
      </c>
      <c r="D8" s="401">
        <v>44603</v>
      </c>
      <c r="E8" s="408">
        <v>39425</v>
      </c>
      <c r="F8" s="408">
        <v>39651</v>
      </c>
      <c r="G8" s="402">
        <f t="shared" si="1"/>
        <v>38648</v>
      </c>
      <c r="H8" s="403">
        <v>20</v>
      </c>
      <c r="I8" s="403">
        <v>658</v>
      </c>
      <c r="J8" s="403">
        <v>640</v>
      </c>
      <c r="K8" s="403">
        <v>22410</v>
      </c>
      <c r="L8" s="403">
        <v>14920</v>
      </c>
      <c r="M8" s="402">
        <f t="shared" si="2"/>
        <v>1003</v>
      </c>
      <c r="N8" s="408">
        <v>0</v>
      </c>
      <c r="O8" s="408">
        <v>20</v>
      </c>
      <c r="P8" s="408">
        <v>26</v>
      </c>
      <c r="Q8" s="408">
        <v>448</v>
      </c>
      <c r="R8" s="408">
        <v>509</v>
      </c>
      <c r="S8" s="404">
        <f t="shared" si="3"/>
        <v>97.470429497364506</v>
      </c>
      <c r="T8" s="405">
        <f t="shared" si="0"/>
        <v>88.390915409277397</v>
      </c>
      <c r="U8" s="285"/>
      <c r="V8" s="285"/>
      <c r="W8" s="286"/>
      <c r="X8" s="286"/>
      <c r="Y8" s="286"/>
      <c r="Z8" s="286"/>
      <c r="AA8" s="286"/>
    </row>
    <row r="9" spans="1:27" ht="16.5" customHeight="1">
      <c r="A9" s="398" t="s">
        <v>431</v>
      </c>
      <c r="B9" s="406">
        <v>39836</v>
      </c>
      <c r="C9" s="407">
        <v>41107</v>
      </c>
      <c r="D9" s="401">
        <v>68141</v>
      </c>
      <c r="E9" s="408">
        <v>51601</v>
      </c>
      <c r="F9" s="408">
        <v>51679</v>
      </c>
      <c r="G9" s="402">
        <f t="shared" si="1"/>
        <v>50877</v>
      </c>
      <c r="H9" s="403">
        <v>52</v>
      </c>
      <c r="I9" s="403">
        <v>670</v>
      </c>
      <c r="J9" s="403">
        <v>573</v>
      </c>
      <c r="K9" s="403">
        <v>27224</v>
      </c>
      <c r="L9" s="403">
        <v>22358</v>
      </c>
      <c r="M9" s="402">
        <f t="shared" si="2"/>
        <v>802</v>
      </c>
      <c r="N9" s="408">
        <v>1</v>
      </c>
      <c r="O9" s="408">
        <v>3</v>
      </c>
      <c r="P9" s="408">
        <v>5</v>
      </c>
      <c r="Q9" s="408">
        <v>302</v>
      </c>
      <c r="R9" s="408">
        <v>491</v>
      </c>
      <c r="S9" s="404">
        <f t="shared" si="3"/>
        <v>98.448112386075579</v>
      </c>
      <c r="T9" s="405">
        <f t="shared" si="0"/>
        <v>75.726801778664836</v>
      </c>
      <c r="U9" s="285"/>
      <c r="V9" s="285"/>
      <c r="W9" s="286"/>
      <c r="X9" s="286"/>
      <c r="Y9" s="286"/>
      <c r="Z9" s="286"/>
      <c r="AA9" s="286"/>
    </row>
    <row r="10" spans="1:27" ht="16.5" customHeight="1">
      <c r="A10" s="398" t="s">
        <v>357</v>
      </c>
      <c r="B10" s="406">
        <v>42175</v>
      </c>
      <c r="C10" s="407">
        <v>42284</v>
      </c>
      <c r="D10" s="401">
        <v>85359</v>
      </c>
      <c r="E10" s="408">
        <v>60979</v>
      </c>
      <c r="F10" s="408">
        <v>60979</v>
      </c>
      <c r="G10" s="402">
        <f t="shared" si="1"/>
        <v>60979</v>
      </c>
      <c r="H10" s="403">
        <v>287</v>
      </c>
      <c r="I10" s="403">
        <v>576</v>
      </c>
      <c r="J10" s="403">
        <v>533</v>
      </c>
      <c r="K10" s="403">
        <v>34923</v>
      </c>
      <c r="L10" s="403">
        <v>24660</v>
      </c>
      <c r="M10" s="402">
        <f t="shared" si="2"/>
        <v>0</v>
      </c>
      <c r="N10" s="408">
        <v>0</v>
      </c>
      <c r="O10" s="408">
        <v>0</v>
      </c>
      <c r="P10" s="408">
        <v>0</v>
      </c>
      <c r="Q10" s="408">
        <v>0</v>
      </c>
      <c r="R10" s="408">
        <v>0</v>
      </c>
      <c r="S10" s="404">
        <f t="shared" si="3"/>
        <v>100</v>
      </c>
      <c r="T10" s="405">
        <f t="shared" si="0"/>
        <v>71.438278330345952</v>
      </c>
      <c r="U10" s="285"/>
      <c r="V10" s="285"/>
      <c r="W10" s="286"/>
      <c r="X10" s="286"/>
      <c r="Y10" s="286"/>
      <c r="Z10" s="286"/>
      <c r="AA10" s="286"/>
    </row>
    <row r="11" spans="1:27" ht="16.5" customHeight="1">
      <c r="A11" s="398" t="s">
        <v>432</v>
      </c>
      <c r="B11" s="406">
        <v>43446</v>
      </c>
      <c r="C11" s="407">
        <v>43359</v>
      </c>
      <c r="D11" s="401">
        <v>49177</v>
      </c>
      <c r="E11" s="408">
        <v>44810</v>
      </c>
      <c r="F11" s="408">
        <v>44810</v>
      </c>
      <c r="G11" s="402">
        <f t="shared" si="1"/>
        <v>44769</v>
      </c>
      <c r="H11" s="403">
        <v>933</v>
      </c>
      <c r="I11" s="403">
        <v>1491</v>
      </c>
      <c r="J11" s="403">
        <v>620</v>
      </c>
      <c r="K11" s="403">
        <v>16576</v>
      </c>
      <c r="L11" s="403">
        <v>25149</v>
      </c>
      <c r="M11" s="402">
        <f t="shared" si="2"/>
        <v>41</v>
      </c>
      <c r="N11" s="284">
        <v>2</v>
      </c>
      <c r="O11" s="284">
        <v>0</v>
      </c>
      <c r="P11" s="284">
        <v>0</v>
      </c>
      <c r="Q11" s="282">
        <v>16</v>
      </c>
      <c r="R11" s="282">
        <v>23</v>
      </c>
      <c r="S11" s="404">
        <f t="shared" si="3"/>
        <v>99.908502566391434</v>
      </c>
      <c r="T11" s="405">
        <f t="shared" si="0"/>
        <v>91.119832441995243</v>
      </c>
      <c r="U11" s="285"/>
      <c r="V11" s="285"/>
      <c r="W11" s="286"/>
      <c r="X11" s="286"/>
      <c r="Y11" s="286"/>
      <c r="Z11" s="286"/>
      <c r="AA11" s="286"/>
    </row>
    <row r="12" spans="1:27" ht="16.5" customHeight="1">
      <c r="A12" s="398" t="s">
        <v>359</v>
      </c>
      <c r="B12" s="406">
        <v>74797</v>
      </c>
      <c r="C12" s="407">
        <v>74797</v>
      </c>
      <c r="D12" s="401">
        <v>55701</v>
      </c>
      <c r="E12" s="408">
        <v>45107</v>
      </c>
      <c r="F12" s="408">
        <v>45107</v>
      </c>
      <c r="G12" s="402">
        <f t="shared" si="1"/>
        <v>41357</v>
      </c>
      <c r="H12" s="403">
        <v>61</v>
      </c>
      <c r="I12" s="403">
        <v>394</v>
      </c>
      <c r="J12" s="403">
        <v>456</v>
      </c>
      <c r="K12" s="403">
        <v>22502</v>
      </c>
      <c r="L12" s="403">
        <v>17944</v>
      </c>
      <c r="M12" s="402">
        <f t="shared" si="2"/>
        <v>3750</v>
      </c>
      <c r="N12" s="408">
        <v>2</v>
      </c>
      <c r="O12" s="408">
        <v>10</v>
      </c>
      <c r="P12" s="408">
        <v>26</v>
      </c>
      <c r="Q12" s="409">
        <v>929</v>
      </c>
      <c r="R12" s="409">
        <v>2783</v>
      </c>
      <c r="S12" s="404">
        <f t="shared" si="3"/>
        <v>91.686434478018924</v>
      </c>
      <c r="T12" s="405">
        <f t="shared" si="0"/>
        <v>80.98059280802859</v>
      </c>
      <c r="U12" s="285"/>
      <c r="V12" s="285"/>
      <c r="W12" s="286"/>
      <c r="X12" s="286"/>
      <c r="Y12" s="286"/>
      <c r="Z12" s="286"/>
      <c r="AA12" s="286"/>
    </row>
    <row r="13" spans="1:27" ht="16.5" customHeight="1">
      <c r="A13" s="398" t="s">
        <v>433</v>
      </c>
      <c r="B13" s="406">
        <v>55928</v>
      </c>
      <c r="C13" s="407">
        <v>55928</v>
      </c>
      <c r="D13" s="401">
        <v>78809</v>
      </c>
      <c r="E13" s="408">
        <v>68958</v>
      </c>
      <c r="F13" s="408">
        <v>68958</v>
      </c>
      <c r="G13" s="402">
        <f t="shared" si="1"/>
        <v>68937</v>
      </c>
      <c r="H13" s="403">
        <v>206</v>
      </c>
      <c r="I13" s="403">
        <v>1570</v>
      </c>
      <c r="J13" s="403">
        <v>1361</v>
      </c>
      <c r="K13" s="403">
        <v>33350</v>
      </c>
      <c r="L13" s="403">
        <v>32450</v>
      </c>
      <c r="M13" s="402">
        <f t="shared" si="2"/>
        <v>21</v>
      </c>
      <c r="N13" s="408">
        <v>0</v>
      </c>
      <c r="O13" s="408">
        <v>6</v>
      </c>
      <c r="P13" s="408">
        <v>4</v>
      </c>
      <c r="Q13" s="409">
        <v>5</v>
      </c>
      <c r="R13" s="409">
        <v>6</v>
      </c>
      <c r="S13" s="404">
        <f t="shared" si="3"/>
        <v>99.969546680588181</v>
      </c>
      <c r="T13" s="405">
        <f t="shared" si="0"/>
        <v>87.500158611326114</v>
      </c>
      <c r="U13" s="285"/>
      <c r="V13" s="285"/>
      <c r="W13" s="286"/>
      <c r="X13" s="286"/>
      <c r="Y13" s="286"/>
      <c r="Z13" s="286"/>
      <c r="AA13" s="286"/>
    </row>
    <row r="14" spans="1:27" ht="16.5" customHeight="1">
      <c r="A14" s="398" t="s">
        <v>361</v>
      </c>
      <c r="B14" s="406">
        <v>60707</v>
      </c>
      <c r="C14" s="407">
        <v>60707</v>
      </c>
      <c r="D14" s="401">
        <v>51835</v>
      </c>
      <c r="E14" s="408">
        <v>42478</v>
      </c>
      <c r="F14" s="408">
        <v>43245</v>
      </c>
      <c r="G14" s="402">
        <f t="shared" si="1"/>
        <v>40855</v>
      </c>
      <c r="H14" s="403">
        <v>95</v>
      </c>
      <c r="I14" s="403">
        <v>1406</v>
      </c>
      <c r="J14" s="403">
        <v>1003</v>
      </c>
      <c r="K14" s="403">
        <v>21170</v>
      </c>
      <c r="L14" s="403">
        <v>17181</v>
      </c>
      <c r="M14" s="402">
        <f t="shared" si="2"/>
        <v>2390</v>
      </c>
      <c r="N14" s="408">
        <v>0</v>
      </c>
      <c r="O14" s="408">
        <v>3</v>
      </c>
      <c r="P14" s="408">
        <v>5</v>
      </c>
      <c r="Q14" s="409">
        <v>1200</v>
      </c>
      <c r="R14" s="409">
        <v>1182</v>
      </c>
      <c r="S14" s="404">
        <f t="shared" si="3"/>
        <v>94.473349520175745</v>
      </c>
      <c r="T14" s="405">
        <f t="shared" si="0"/>
        <v>81.948490402237866</v>
      </c>
      <c r="U14" s="285"/>
      <c r="V14" s="285"/>
      <c r="W14" s="286"/>
      <c r="X14" s="286"/>
      <c r="Y14" s="286"/>
      <c r="Z14" s="286"/>
      <c r="AA14" s="286"/>
    </row>
    <row r="15" spans="1:27" ht="16.5" customHeight="1">
      <c r="A15" s="398" t="s">
        <v>362</v>
      </c>
      <c r="B15" s="406">
        <v>41794</v>
      </c>
      <c r="C15" s="407">
        <v>43476</v>
      </c>
      <c r="D15" s="401">
        <v>84891</v>
      </c>
      <c r="E15" s="408">
        <v>55633</v>
      </c>
      <c r="F15" s="408">
        <v>55633</v>
      </c>
      <c r="G15" s="402">
        <f t="shared" si="1"/>
        <v>55633</v>
      </c>
      <c r="H15" s="403">
        <v>1551</v>
      </c>
      <c r="I15" s="403">
        <v>793</v>
      </c>
      <c r="J15" s="403">
        <v>234</v>
      </c>
      <c r="K15" s="403">
        <v>28283</v>
      </c>
      <c r="L15" s="403">
        <v>24772</v>
      </c>
      <c r="M15" s="402">
        <f t="shared" si="2"/>
        <v>0</v>
      </c>
      <c r="N15" s="284">
        <v>0</v>
      </c>
      <c r="O15" s="284">
        <v>0</v>
      </c>
      <c r="P15" s="284">
        <v>0</v>
      </c>
      <c r="Q15" s="282">
        <v>0</v>
      </c>
      <c r="R15" s="282">
        <v>0</v>
      </c>
      <c r="S15" s="404">
        <f t="shared" si="3"/>
        <v>100</v>
      </c>
      <c r="T15" s="405">
        <f t="shared" si="0"/>
        <v>65.534626756664423</v>
      </c>
      <c r="U15" s="285"/>
      <c r="V15" s="285"/>
      <c r="W15" s="286"/>
      <c r="X15" s="286"/>
      <c r="Y15" s="286"/>
      <c r="Z15" s="286"/>
      <c r="AA15" s="286"/>
    </row>
    <row r="16" spans="1:27" ht="16.5" customHeight="1">
      <c r="A16" s="398" t="s">
        <v>434</v>
      </c>
      <c r="B16" s="406">
        <v>39681</v>
      </c>
      <c r="C16" s="407">
        <v>39681</v>
      </c>
      <c r="D16" s="401">
        <v>61668</v>
      </c>
      <c r="E16" s="408">
        <v>32280</v>
      </c>
      <c r="F16" s="408">
        <v>32440</v>
      </c>
      <c r="G16" s="402">
        <f t="shared" si="1"/>
        <v>31965</v>
      </c>
      <c r="H16" s="403">
        <v>287</v>
      </c>
      <c r="I16" s="403">
        <v>991</v>
      </c>
      <c r="J16" s="403">
        <v>495</v>
      </c>
      <c r="K16" s="403">
        <v>18108</v>
      </c>
      <c r="L16" s="403">
        <v>12084</v>
      </c>
      <c r="M16" s="402">
        <f t="shared" si="2"/>
        <v>475</v>
      </c>
      <c r="N16" s="284">
        <v>0</v>
      </c>
      <c r="O16" s="284">
        <v>0</v>
      </c>
      <c r="P16" s="284">
        <v>0</v>
      </c>
      <c r="Q16" s="282">
        <v>250</v>
      </c>
      <c r="R16" s="282">
        <v>225</v>
      </c>
      <c r="S16" s="404">
        <f t="shared" si="3"/>
        <v>98.535758323057948</v>
      </c>
      <c r="T16" s="405">
        <f t="shared" si="0"/>
        <v>52.344814166180186</v>
      </c>
      <c r="U16" s="285"/>
      <c r="V16" s="285"/>
      <c r="W16" s="286"/>
      <c r="X16" s="286"/>
      <c r="Y16" s="286"/>
      <c r="Z16" s="286"/>
      <c r="AA16" s="286"/>
    </row>
    <row r="17" spans="1:27" ht="16.5" customHeight="1">
      <c r="A17" s="398" t="s">
        <v>364</v>
      </c>
      <c r="B17" s="406">
        <v>46806</v>
      </c>
      <c r="C17" s="407">
        <v>46869</v>
      </c>
      <c r="D17" s="401">
        <v>55755</v>
      </c>
      <c r="E17" s="408">
        <v>54193</v>
      </c>
      <c r="F17" s="408">
        <v>54193</v>
      </c>
      <c r="G17" s="402">
        <f t="shared" si="1"/>
        <v>54193</v>
      </c>
      <c r="H17" s="403">
        <v>218</v>
      </c>
      <c r="I17" s="403">
        <v>662</v>
      </c>
      <c r="J17" s="403">
        <v>551</v>
      </c>
      <c r="K17" s="403">
        <v>24068</v>
      </c>
      <c r="L17" s="403">
        <v>28694</v>
      </c>
      <c r="M17" s="402">
        <f t="shared" si="2"/>
        <v>0</v>
      </c>
      <c r="N17" s="284">
        <v>0</v>
      </c>
      <c r="O17" s="284">
        <v>0</v>
      </c>
      <c r="P17" s="284">
        <v>0</v>
      </c>
      <c r="Q17" s="282">
        <v>0</v>
      </c>
      <c r="R17" s="282">
        <v>0</v>
      </c>
      <c r="S17" s="404">
        <f t="shared" si="3"/>
        <v>100</v>
      </c>
      <c r="T17" s="405">
        <f t="shared" si="0"/>
        <v>97.198457537440589</v>
      </c>
      <c r="U17" s="285"/>
      <c r="V17" s="285"/>
      <c r="W17" s="286"/>
      <c r="X17" s="286"/>
      <c r="Y17" s="286"/>
      <c r="Z17" s="286"/>
      <c r="AA17" s="286"/>
    </row>
    <row r="18" spans="1:27" ht="16.5" customHeight="1">
      <c r="A18" s="398" t="s">
        <v>365</v>
      </c>
      <c r="B18" s="406">
        <v>131300</v>
      </c>
      <c r="C18" s="407">
        <v>132299</v>
      </c>
      <c r="D18" s="401">
        <v>79355</v>
      </c>
      <c r="E18" s="408">
        <v>59027</v>
      </c>
      <c r="F18" s="408">
        <v>59027</v>
      </c>
      <c r="G18" s="402">
        <f t="shared" si="1"/>
        <v>59027</v>
      </c>
      <c r="H18" s="403">
        <v>882</v>
      </c>
      <c r="I18" s="403">
        <v>1775</v>
      </c>
      <c r="J18" s="403">
        <v>444</v>
      </c>
      <c r="K18" s="403">
        <v>29395</v>
      </c>
      <c r="L18" s="403">
        <v>26531</v>
      </c>
      <c r="M18" s="402">
        <f t="shared" si="2"/>
        <v>0</v>
      </c>
      <c r="N18" s="284">
        <v>0</v>
      </c>
      <c r="O18" s="284">
        <v>0</v>
      </c>
      <c r="P18" s="284">
        <v>0</v>
      </c>
      <c r="Q18" s="282">
        <v>0</v>
      </c>
      <c r="R18" s="282">
        <v>0</v>
      </c>
      <c r="S18" s="404">
        <f t="shared" si="3"/>
        <v>100</v>
      </c>
      <c r="T18" s="405">
        <f t="shared" si="0"/>
        <v>74.383466700270944</v>
      </c>
    </row>
    <row r="19" spans="1:27" ht="16.5" customHeight="1">
      <c r="A19" s="398" t="s">
        <v>435</v>
      </c>
      <c r="B19" s="406">
        <v>97081</v>
      </c>
      <c r="C19" s="407">
        <v>97438</v>
      </c>
      <c r="D19" s="401">
        <v>48113</v>
      </c>
      <c r="E19" s="408">
        <v>42692</v>
      </c>
      <c r="F19" s="408">
        <v>42727</v>
      </c>
      <c r="G19" s="402">
        <f t="shared" si="1"/>
        <v>42727</v>
      </c>
      <c r="H19" s="403">
        <v>99</v>
      </c>
      <c r="I19" s="403">
        <v>1345</v>
      </c>
      <c r="J19" s="403">
        <v>650</v>
      </c>
      <c r="K19" s="403">
        <v>22822</v>
      </c>
      <c r="L19" s="403">
        <v>17811</v>
      </c>
      <c r="M19" s="402">
        <f t="shared" si="2"/>
        <v>0</v>
      </c>
      <c r="N19" s="284">
        <v>0</v>
      </c>
      <c r="O19" s="284">
        <v>0</v>
      </c>
      <c r="P19" s="284">
        <v>0</v>
      </c>
      <c r="Q19" s="282">
        <v>0</v>
      </c>
      <c r="R19" s="282">
        <v>0</v>
      </c>
      <c r="S19" s="404">
        <f t="shared" si="3"/>
        <v>100</v>
      </c>
      <c r="T19" s="405">
        <f t="shared" si="0"/>
        <v>88.73277492569575</v>
      </c>
    </row>
    <row r="20" spans="1:27" ht="16.5" customHeight="1">
      <c r="A20" s="398" t="s">
        <v>367</v>
      </c>
      <c r="B20" s="406">
        <v>73681</v>
      </c>
      <c r="C20" s="407">
        <v>73728</v>
      </c>
      <c r="D20" s="401">
        <v>170602</v>
      </c>
      <c r="E20" s="408">
        <v>120323</v>
      </c>
      <c r="F20" s="408">
        <v>120323</v>
      </c>
      <c r="G20" s="402">
        <f t="shared" si="1"/>
        <v>112786</v>
      </c>
      <c r="H20" s="403">
        <v>174</v>
      </c>
      <c r="I20" s="403">
        <v>3217</v>
      </c>
      <c r="J20" s="403">
        <v>2823</v>
      </c>
      <c r="K20" s="403">
        <v>59417</v>
      </c>
      <c r="L20" s="403">
        <v>47155</v>
      </c>
      <c r="M20" s="402">
        <f t="shared" si="2"/>
        <v>7537</v>
      </c>
      <c r="N20" s="408">
        <v>0</v>
      </c>
      <c r="O20" s="408">
        <v>0</v>
      </c>
      <c r="P20" s="408">
        <v>15</v>
      </c>
      <c r="Q20" s="408">
        <v>2777</v>
      </c>
      <c r="R20" s="408">
        <v>4745</v>
      </c>
      <c r="S20" s="404">
        <f t="shared" si="3"/>
        <v>93.736027193470903</v>
      </c>
      <c r="T20" s="405">
        <f t="shared" si="0"/>
        <v>70.528481494941445</v>
      </c>
    </row>
    <row r="21" spans="1:27" ht="16.5" customHeight="1">
      <c r="A21" s="410" t="s">
        <v>436</v>
      </c>
      <c r="B21" s="411">
        <f>SUM(B6:B20)</f>
        <v>906982</v>
      </c>
      <c r="C21" s="411">
        <f>SUM(C6:C20)</f>
        <v>912981</v>
      </c>
      <c r="D21" s="412">
        <f>SUM(D6:D20)</f>
        <v>1145093</v>
      </c>
      <c r="E21" s="287">
        <f>SUM(E6:E20)</f>
        <v>885153</v>
      </c>
      <c r="F21" s="287">
        <f t="shared" ref="F21:R21" si="4">SUM(F6:F20)</f>
        <v>886719</v>
      </c>
      <c r="G21" s="287">
        <f t="shared" si="4"/>
        <v>867077</v>
      </c>
      <c r="H21" s="287">
        <f t="shared" si="4"/>
        <v>5148</v>
      </c>
      <c r="I21" s="287">
        <f t="shared" si="4"/>
        <v>19813</v>
      </c>
      <c r="J21" s="287">
        <f t="shared" si="4"/>
        <v>12988</v>
      </c>
      <c r="K21" s="287">
        <f t="shared" si="4"/>
        <v>443517</v>
      </c>
      <c r="L21" s="287">
        <f t="shared" si="4"/>
        <v>385611</v>
      </c>
      <c r="M21" s="287">
        <f t="shared" si="4"/>
        <v>19642</v>
      </c>
      <c r="N21" s="287">
        <f t="shared" si="4"/>
        <v>8</v>
      </c>
      <c r="O21" s="287">
        <f t="shared" si="4"/>
        <v>70</v>
      </c>
      <c r="P21" s="287">
        <f t="shared" si="4"/>
        <v>169</v>
      </c>
      <c r="Q21" s="287">
        <f t="shared" si="4"/>
        <v>7252</v>
      </c>
      <c r="R21" s="287">
        <f t="shared" si="4"/>
        <v>12143</v>
      </c>
      <c r="S21" s="413">
        <f t="shared" si="3"/>
        <v>97.784867584883145</v>
      </c>
      <c r="T21" s="413">
        <f t="shared" si="0"/>
        <v>77.299660376930078</v>
      </c>
    </row>
    <row r="23" spans="1:27">
      <c r="A23" s="288"/>
      <c r="B23" s="6"/>
      <c r="C23" s="6"/>
      <c r="D23" s="281"/>
      <c r="E23" s="6"/>
      <c r="F23" s="6"/>
      <c r="G23" s="6"/>
      <c r="H23" s="283"/>
      <c r="I23" s="283"/>
      <c r="J23" s="283"/>
      <c r="K23" s="283"/>
      <c r="L23" s="283"/>
      <c r="M23" s="6"/>
      <c r="N23" s="6"/>
      <c r="O23" s="6"/>
      <c r="P23" s="6"/>
      <c r="Q23" s="6"/>
      <c r="R23" s="288"/>
      <c r="S23" s="288"/>
      <c r="T23" s="288"/>
      <c r="U23" s="288"/>
    </row>
    <row r="24" spans="1:27">
      <c r="A24" s="288"/>
      <c r="B24" s="6"/>
      <c r="C24" s="6"/>
      <c r="D24" s="281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288"/>
      <c r="S24" s="288"/>
      <c r="T24" s="288"/>
      <c r="U24" s="288"/>
    </row>
    <row r="25" spans="1:27">
      <c r="A25" s="288"/>
      <c r="B25" s="6"/>
      <c r="C25" s="6"/>
      <c r="D25" s="281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288"/>
      <c r="S25" s="288"/>
      <c r="T25" s="288"/>
      <c r="U25" s="288"/>
    </row>
    <row r="26" spans="1:27">
      <c r="A26" s="288"/>
      <c r="B26" s="6"/>
      <c r="C26" s="6"/>
      <c r="D26" s="28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88"/>
      <c r="S26" s="288"/>
      <c r="T26" s="288"/>
      <c r="U26" s="288"/>
    </row>
    <row r="27" spans="1:27">
      <c r="A27" s="288"/>
      <c r="B27" s="6"/>
      <c r="C27" s="6"/>
      <c r="D27" s="281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88"/>
      <c r="S27" s="288"/>
      <c r="T27" s="288"/>
      <c r="U27" s="288"/>
    </row>
    <row r="28" spans="1:27">
      <c r="A28" s="288"/>
      <c r="B28" s="6"/>
      <c r="C28" s="6"/>
      <c r="D28" s="28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288"/>
      <c r="S28" s="288"/>
      <c r="T28" s="288"/>
      <c r="U28" s="288"/>
    </row>
    <row r="29" spans="1:27">
      <c r="A29" s="288"/>
      <c r="B29" s="6"/>
      <c r="C29" s="6"/>
      <c r="D29" s="281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288"/>
      <c r="S29" s="288"/>
      <c r="T29" s="288"/>
      <c r="U29" s="288"/>
    </row>
    <row r="30" spans="1:27">
      <c r="A30" s="288"/>
      <c r="B30" s="6"/>
      <c r="C30" s="6"/>
      <c r="D30" s="28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288"/>
      <c r="S30" s="288"/>
      <c r="T30" s="288"/>
      <c r="U30" s="288"/>
    </row>
    <row r="31" spans="1:27">
      <c r="A31" s="288"/>
      <c r="B31" s="6"/>
      <c r="C31" s="6"/>
      <c r="D31" s="281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288"/>
      <c r="S31" s="288"/>
      <c r="T31" s="288"/>
      <c r="U31" s="288"/>
    </row>
    <row r="32" spans="1:27">
      <c r="A32" s="288"/>
      <c r="B32" s="6"/>
      <c r="C32" s="6"/>
      <c r="D32" s="281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288"/>
      <c r="S32" s="288"/>
      <c r="T32" s="288"/>
      <c r="U32" s="288"/>
    </row>
    <row r="33" spans="1:21">
      <c r="A33" s="288"/>
      <c r="B33" s="6"/>
      <c r="C33" s="6"/>
      <c r="D33" s="28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288"/>
      <c r="S33" s="288"/>
      <c r="T33" s="288"/>
      <c r="U33" s="288"/>
    </row>
    <row r="34" spans="1:21">
      <c r="A34" s="288"/>
      <c r="B34" s="6"/>
      <c r="C34" s="6"/>
      <c r="D34" s="28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288"/>
      <c r="S34" s="288"/>
      <c r="T34" s="288"/>
      <c r="U34" s="288"/>
    </row>
    <row r="35" spans="1:21">
      <c r="A35" s="288"/>
      <c r="B35" s="6"/>
      <c r="C35" s="6"/>
      <c r="D35" s="28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288"/>
      <c r="S35" s="288"/>
      <c r="T35" s="288"/>
      <c r="U35" s="288"/>
    </row>
    <row r="36" spans="1:21">
      <c r="A36" s="288"/>
      <c r="B36" s="6"/>
      <c r="C36" s="6"/>
      <c r="D36" s="281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288"/>
      <c r="S36" s="288"/>
      <c r="T36" s="288"/>
      <c r="U36" s="288"/>
    </row>
    <row r="37" spans="1:21">
      <c r="A37" s="288"/>
      <c r="B37" s="6"/>
      <c r="C37" s="6"/>
      <c r="D37" s="281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88"/>
      <c r="S37" s="288"/>
      <c r="T37" s="288"/>
      <c r="U37" s="288"/>
    </row>
    <row r="38" spans="1:21">
      <c r="A38" s="288"/>
      <c r="B38" s="6"/>
      <c r="C38" s="6"/>
      <c r="D38" s="281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288"/>
      <c r="S38" s="288"/>
      <c r="T38" s="288"/>
      <c r="U38" s="288"/>
    </row>
    <row r="39" spans="1:21">
      <c r="A39" s="288"/>
      <c r="B39" s="6"/>
      <c r="C39" s="6"/>
      <c r="D39" s="281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288"/>
      <c r="S39" s="288"/>
      <c r="T39" s="288"/>
      <c r="U39" s="288"/>
    </row>
    <row r="40" spans="1:21">
      <c r="A40" s="288"/>
      <c r="B40" s="6"/>
      <c r="C40" s="6"/>
      <c r="D40" s="281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288"/>
      <c r="S40" s="288"/>
      <c r="T40" s="288"/>
      <c r="U40" s="288"/>
    </row>
    <row r="41" spans="1:21">
      <c r="A41" s="288"/>
      <c r="B41" s="6"/>
      <c r="C41" s="6"/>
      <c r="D41" s="281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288"/>
      <c r="S41" s="288"/>
      <c r="T41" s="288"/>
      <c r="U41" s="288"/>
    </row>
    <row r="42" spans="1:21">
      <c r="A42" s="288"/>
      <c r="B42" s="6"/>
      <c r="C42" s="6"/>
      <c r="D42" s="28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288"/>
      <c r="S42" s="288"/>
      <c r="T42" s="288"/>
      <c r="U42" s="288"/>
    </row>
    <row r="43" spans="1:21">
      <c r="A43" s="288"/>
      <c r="B43" s="6"/>
      <c r="C43" s="6"/>
      <c r="D43" s="281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288"/>
      <c r="S43" s="288"/>
      <c r="T43" s="288"/>
      <c r="U43" s="288"/>
    </row>
    <row r="44" spans="1:21">
      <c r="A44" s="288"/>
      <c r="B44" s="6"/>
      <c r="C44" s="6"/>
      <c r="D44" s="28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288"/>
      <c r="S44" s="288"/>
      <c r="T44" s="288"/>
      <c r="U44" s="288"/>
    </row>
    <row r="45" spans="1:21">
      <c r="A45" s="288"/>
      <c r="B45" s="6"/>
      <c r="C45" s="6"/>
      <c r="D45" s="28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288"/>
      <c r="S45" s="288"/>
      <c r="T45" s="288"/>
      <c r="U45" s="288"/>
    </row>
    <row r="46" spans="1:21">
      <c r="A46" s="288"/>
      <c r="B46" s="6"/>
      <c r="C46" s="6"/>
      <c r="D46" s="28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288"/>
      <c r="S46" s="288"/>
      <c r="T46" s="288"/>
      <c r="U46" s="288"/>
    </row>
    <row r="47" spans="1:21">
      <c r="A47" s="288"/>
      <c r="B47" s="6"/>
      <c r="C47" s="6"/>
      <c r="D47" s="28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288"/>
      <c r="S47" s="288"/>
      <c r="T47" s="288"/>
      <c r="U47" s="288"/>
    </row>
    <row r="48" spans="1:21">
      <c r="A48" s="288"/>
      <c r="B48" s="6"/>
      <c r="C48" s="6"/>
      <c r="D48" s="28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288"/>
      <c r="S48" s="288"/>
      <c r="T48" s="288"/>
      <c r="U48" s="288"/>
    </row>
    <row r="49" spans="1:21">
      <c r="A49" s="288"/>
      <c r="B49" s="6"/>
      <c r="C49" s="6"/>
      <c r="D49" s="28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288"/>
      <c r="S49" s="288"/>
      <c r="T49" s="288"/>
      <c r="U49" s="288"/>
    </row>
    <row r="50" spans="1:21">
      <c r="A50" s="288"/>
      <c r="B50" s="6"/>
      <c r="C50" s="6"/>
      <c r="D50" s="28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288"/>
      <c r="S50" s="288"/>
      <c r="T50" s="288"/>
      <c r="U50" s="288"/>
    </row>
    <row r="51" spans="1:21">
      <c r="A51" s="288"/>
      <c r="B51" s="6"/>
      <c r="C51" s="6"/>
      <c r="D51" s="28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288"/>
      <c r="S51" s="288"/>
      <c r="T51" s="288"/>
      <c r="U51" s="288"/>
    </row>
    <row r="52" spans="1:21">
      <c r="A52" s="288"/>
      <c r="B52" s="6"/>
      <c r="C52" s="6"/>
      <c r="D52" s="28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288"/>
      <c r="S52" s="288"/>
      <c r="T52" s="288"/>
      <c r="U52" s="288"/>
    </row>
    <row r="53" spans="1:21">
      <c r="A53" s="288"/>
      <c r="B53" s="6"/>
      <c r="C53" s="6"/>
      <c r="D53" s="28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288"/>
      <c r="S53" s="288"/>
      <c r="T53" s="288"/>
      <c r="U53" s="288"/>
    </row>
    <row r="54" spans="1:21">
      <c r="A54" s="288"/>
      <c r="B54" s="6"/>
      <c r="C54" s="6"/>
      <c r="D54" s="28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288"/>
      <c r="S54" s="288"/>
      <c r="T54" s="288"/>
      <c r="U54" s="288"/>
    </row>
    <row r="55" spans="1:21">
      <c r="A55" s="288"/>
      <c r="B55" s="6"/>
      <c r="C55" s="6"/>
      <c r="D55" s="28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288"/>
      <c r="S55" s="288"/>
      <c r="T55" s="288"/>
      <c r="U55" s="288"/>
    </row>
    <row r="56" spans="1:21">
      <c r="A56" s="288"/>
      <c r="B56" s="6"/>
      <c r="C56" s="6"/>
      <c r="D56" s="28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288"/>
      <c r="S56" s="288"/>
      <c r="T56" s="288"/>
      <c r="U56" s="288"/>
    </row>
    <row r="57" spans="1:21">
      <c r="A57" s="288"/>
      <c r="B57" s="6"/>
      <c r="C57" s="6"/>
      <c r="D57" s="28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288"/>
      <c r="S57" s="288"/>
      <c r="T57" s="288"/>
      <c r="U57" s="288"/>
    </row>
  </sheetData>
  <mergeCells count="10">
    <mergeCell ref="A3:A5"/>
    <mergeCell ref="B3:C4"/>
    <mergeCell ref="D3:T3"/>
    <mergeCell ref="D4:D5"/>
    <mergeCell ref="E4:E5"/>
    <mergeCell ref="F4:F5"/>
    <mergeCell ref="G4:G5"/>
    <mergeCell ref="M4:M5"/>
    <mergeCell ref="S4:S5"/>
    <mergeCell ref="T4:T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55"/>
  <sheetViews>
    <sheetView workbookViewId="0">
      <selection activeCell="H10" sqref="H10"/>
    </sheetView>
  </sheetViews>
  <sheetFormatPr defaultRowHeight="12.75"/>
  <cols>
    <col min="1" max="1" width="13.5703125" style="414" customWidth="1"/>
    <col min="2" max="2" width="8.5703125" style="414" customWidth="1"/>
    <col min="3" max="3" width="6.42578125" style="414" customWidth="1"/>
    <col min="4" max="5" width="5.7109375" style="414" customWidth="1"/>
    <col min="6" max="6" width="6" style="414" customWidth="1"/>
    <col min="7" max="10" width="5.7109375" style="414" customWidth="1"/>
    <col min="11" max="11" width="7.28515625" style="414" customWidth="1"/>
    <col min="12" max="12" width="6" style="414" customWidth="1"/>
    <col min="13" max="14" width="5.7109375" style="414" customWidth="1"/>
    <col min="15" max="256" width="9.140625" style="414"/>
    <col min="257" max="257" width="13.5703125" style="414" customWidth="1"/>
    <col min="258" max="258" width="8.5703125" style="414" customWidth="1"/>
    <col min="259" max="259" width="6.42578125" style="414" customWidth="1"/>
    <col min="260" max="261" width="5.7109375" style="414" customWidth="1"/>
    <col min="262" max="262" width="6" style="414" customWidth="1"/>
    <col min="263" max="266" width="5.7109375" style="414" customWidth="1"/>
    <col min="267" max="267" width="7.28515625" style="414" customWidth="1"/>
    <col min="268" max="268" width="6" style="414" customWidth="1"/>
    <col min="269" max="270" width="5.7109375" style="414" customWidth="1"/>
    <col min="271" max="512" width="9.140625" style="414"/>
    <col min="513" max="513" width="13.5703125" style="414" customWidth="1"/>
    <col min="514" max="514" width="8.5703125" style="414" customWidth="1"/>
    <col min="515" max="515" width="6.42578125" style="414" customWidth="1"/>
    <col min="516" max="517" width="5.7109375" style="414" customWidth="1"/>
    <col min="518" max="518" width="6" style="414" customWidth="1"/>
    <col min="519" max="522" width="5.7109375" style="414" customWidth="1"/>
    <col min="523" max="523" width="7.28515625" style="414" customWidth="1"/>
    <col min="524" max="524" width="6" style="414" customWidth="1"/>
    <col min="525" max="526" width="5.7109375" style="414" customWidth="1"/>
    <col min="527" max="768" width="9.140625" style="414"/>
    <col min="769" max="769" width="13.5703125" style="414" customWidth="1"/>
    <col min="770" max="770" width="8.5703125" style="414" customWidth="1"/>
    <col min="771" max="771" width="6.42578125" style="414" customWidth="1"/>
    <col min="772" max="773" width="5.7109375" style="414" customWidth="1"/>
    <col min="774" max="774" width="6" style="414" customWidth="1"/>
    <col min="775" max="778" width="5.7109375" style="414" customWidth="1"/>
    <col min="779" max="779" width="7.28515625" style="414" customWidth="1"/>
    <col min="780" max="780" width="6" style="414" customWidth="1"/>
    <col min="781" max="782" width="5.7109375" style="414" customWidth="1"/>
    <col min="783" max="1024" width="9.140625" style="414"/>
    <col min="1025" max="1025" width="13.5703125" style="414" customWidth="1"/>
    <col min="1026" max="1026" width="8.5703125" style="414" customWidth="1"/>
    <col min="1027" max="1027" width="6.42578125" style="414" customWidth="1"/>
    <col min="1028" max="1029" width="5.7109375" style="414" customWidth="1"/>
    <col min="1030" max="1030" width="6" style="414" customWidth="1"/>
    <col min="1031" max="1034" width="5.7109375" style="414" customWidth="1"/>
    <col min="1035" max="1035" width="7.28515625" style="414" customWidth="1"/>
    <col min="1036" max="1036" width="6" style="414" customWidth="1"/>
    <col min="1037" max="1038" width="5.7109375" style="414" customWidth="1"/>
    <col min="1039" max="1280" width="9.140625" style="414"/>
    <col min="1281" max="1281" width="13.5703125" style="414" customWidth="1"/>
    <col min="1282" max="1282" width="8.5703125" style="414" customWidth="1"/>
    <col min="1283" max="1283" width="6.42578125" style="414" customWidth="1"/>
    <col min="1284" max="1285" width="5.7109375" style="414" customWidth="1"/>
    <col min="1286" max="1286" width="6" style="414" customWidth="1"/>
    <col min="1287" max="1290" width="5.7109375" style="414" customWidth="1"/>
    <col min="1291" max="1291" width="7.28515625" style="414" customWidth="1"/>
    <col min="1292" max="1292" width="6" style="414" customWidth="1"/>
    <col min="1293" max="1294" width="5.7109375" style="414" customWidth="1"/>
    <col min="1295" max="1536" width="9.140625" style="414"/>
    <col min="1537" max="1537" width="13.5703125" style="414" customWidth="1"/>
    <col min="1538" max="1538" width="8.5703125" style="414" customWidth="1"/>
    <col min="1539" max="1539" width="6.42578125" style="414" customWidth="1"/>
    <col min="1540" max="1541" width="5.7109375" style="414" customWidth="1"/>
    <col min="1542" max="1542" width="6" style="414" customWidth="1"/>
    <col min="1543" max="1546" width="5.7109375" style="414" customWidth="1"/>
    <col min="1547" max="1547" width="7.28515625" style="414" customWidth="1"/>
    <col min="1548" max="1548" width="6" style="414" customWidth="1"/>
    <col min="1549" max="1550" width="5.7109375" style="414" customWidth="1"/>
    <col min="1551" max="1792" width="9.140625" style="414"/>
    <col min="1793" max="1793" width="13.5703125" style="414" customWidth="1"/>
    <col min="1794" max="1794" width="8.5703125" style="414" customWidth="1"/>
    <col min="1795" max="1795" width="6.42578125" style="414" customWidth="1"/>
    <col min="1796" max="1797" width="5.7109375" style="414" customWidth="1"/>
    <col min="1798" max="1798" width="6" style="414" customWidth="1"/>
    <col min="1799" max="1802" width="5.7109375" style="414" customWidth="1"/>
    <col min="1803" max="1803" width="7.28515625" style="414" customWidth="1"/>
    <col min="1804" max="1804" width="6" style="414" customWidth="1"/>
    <col min="1805" max="1806" width="5.7109375" style="414" customWidth="1"/>
    <col min="1807" max="2048" width="9.140625" style="414"/>
    <col min="2049" max="2049" width="13.5703125" style="414" customWidth="1"/>
    <col min="2050" max="2050" width="8.5703125" style="414" customWidth="1"/>
    <col min="2051" max="2051" width="6.42578125" style="414" customWidth="1"/>
    <col min="2052" max="2053" width="5.7109375" style="414" customWidth="1"/>
    <col min="2054" max="2054" width="6" style="414" customWidth="1"/>
    <col min="2055" max="2058" width="5.7109375" style="414" customWidth="1"/>
    <col min="2059" max="2059" width="7.28515625" style="414" customWidth="1"/>
    <col min="2060" max="2060" width="6" style="414" customWidth="1"/>
    <col min="2061" max="2062" width="5.7109375" style="414" customWidth="1"/>
    <col min="2063" max="2304" width="9.140625" style="414"/>
    <col min="2305" max="2305" width="13.5703125" style="414" customWidth="1"/>
    <col min="2306" max="2306" width="8.5703125" style="414" customWidth="1"/>
    <col min="2307" max="2307" width="6.42578125" style="414" customWidth="1"/>
    <col min="2308" max="2309" width="5.7109375" style="414" customWidth="1"/>
    <col min="2310" max="2310" width="6" style="414" customWidth="1"/>
    <col min="2311" max="2314" width="5.7109375" style="414" customWidth="1"/>
    <col min="2315" max="2315" width="7.28515625" style="414" customWidth="1"/>
    <col min="2316" max="2316" width="6" style="414" customWidth="1"/>
    <col min="2317" max="2318" width="5.7109375" style="414" customWidth="1"/>
    <col min="2319" max="2560" width="9.140625" style="414"/>
    <col min="2561" max="2561" width="13.5703125" style="414" customWidth="1"/>
    <col min="2562" max="2562" width="8.5703125" style="414" customWidth="1"/>
    <col min="2563" max="2563" width="6.42578125" style="414" customWidth="1"/>
    <col min="2564" max="2565" width="5.7109375" style="414" customWidth="1"/>
    <col min="2566" max="2566" width="6" style="414" customWidth="1"/>
    <col min="2567" max="2570" width="5.7109375" style="414" customWidth="1"/>
    <col min="2571" max="2571" width="7.28515625" style="414" customWidth="1"/>
    <col min="2572" max="2572" width="6" style="414" customWidth="1"/>
    <col min="2573" max="2574" width="5.7109375" style="414" customWidth="1"/>
    <col min="2575" max="2816" width="9.140625" style="414"/>
    <col min="2817" max="2817" width="13.5703125" style="414" customWidth="1"/>
    <col min="2818" max="2818" width="8.5703125" style="414" customWidth="1"/>
    <col min="2819" max="2819" width="6.42578125" style="414" customWidth="1"/>
    <col min="2820" max="2821" width="5.7109375" style="414" customWidth="1"/>
    <col min="2822" max="2822" width="6" style="414" customWidth="1"/>
    <col min="2823" max="2826" width="5.7109375" style="414" customWidth="1"/>
    <col min="2827" max="2827" width="7.28515625" style="414" customWidth="1"/>
    <col min="2828" max="2828" width="6" style="414" customWidth="1"/>
    <col min="2829" max="2830" width="5.7109375" style="414" customWidth="1"/>
    <col min="2831" max="3072" width="9.140625" style="414"/>
    <col min="3073" max="3073" width="13.5703125" style="414" customWidth="1"/>
    <col min="3074" max="3074" width="8.5703125" style="414" customWidth="1"/>
    <col min="3075" max="3075" width="6.42578125" style="414" customWidth="1"/>
    <col min="3076" max="3077" width="5.7109375" style="414" customWidth="1"/>
    <col min="3078" max="3078" width="6" style="414" customWidth="1"/>
    <col min="3079" max="3082" width="5.7109375" style="414" customWidth="1"/>
    <col min="3083" max="3083" width="7.28515625" style="414" customWidth="1"/>
    <col min="3084" max="3084" width="6" style="414" customWidth="1"/>
    <col min="3085" max="3086" width="5.7109375" style="414" customWidth="1"/>
    <col min="3087" max="3328" width="9.140625" style="414"/>
    <col min="3329" max="3329" width="13.5703125" style="414" customWidth="1"/>
    <col min="3330" max="3330" width="8.5703125" style="414" customWidth="1"/>
    <col min="3331" max="3331" width="6.42578125" style="414" customWidth="1"/>
    <col min="3332" max="3333" width="5.7109375" style="414" customWidth="1"/>
    <col min="3334" max="3334" width="6" style="414" customWidth="1"/>
    <col min="3335" max="3338" width="5.7109375" style="414" customWidth="1"/>
    <col min="3339" max="3339" width="7.28515625" style="414" customWidth="1"/>
    <col min="3340" max="3340" width="6" style="414" customWidth="1"/>
    <col min="3341" max="3342" width="5.7109375" style="414" customWidth="1"/>
    <col min="3343" max="3584" width="9.140625" style="414"/>
    <col min="3585" max="3585" width="13.5703125" style="414" customWidth="1"/>
    <col min="3586" max="3586" width="8.5703125" style="414" customWidth="1"/>
    <col min="3587" max="3587" width="6.42578125" style="414" customWidth="1"/>
    <col min="3588" max="3589" width="5.7109375" style="414" customWidth="1"/>
    <col min="3590" max="3590" width="6" style="414" customWidth="1"/>
    <col min="3591" max="3594" width="5.7109375" style="414" customWidth="1"/>
    <col min="3595" max="3595" width="7.28515625" style="414" customWidth="1"/>
    <col min="3596" max="3596" width="6" style="414" customWidth="1"/>
    <col min="3597" max="3598" width="5.7109375" style="414" customWidth="1"/>
    <col min="3599" max="3840" width="9.140625" style="414"/>
    <col min="3841" max="3841" width="13.5703125" style="414" customWidth="1"/>
    <col min="3842" max="3842" width="8.5703125" style="414" customWidth="1"/>
    <col min="3843" max="3843" width="6.42578125" style="414" customWidth="1"/>
    <col min="3844" max="3845" width="5.7109375" style="414" customWidth="1"/>
    <col min="3846" max="3846" width="6" style="414" customWidth="1"/>
    <col min="3847" max="3850" width="5.7109375" style="414" customWidth="1"/>
    <col min="3851" max="3851" width="7.28515625" style="414" customWidth="1"/>
    <col min="3852" max="3852" width="6" style="414" customWidth="1"/>
    <col min="3853" max="3854" width="5.7109375" style="414" customWidth="1"/>
    <col min="3855" max="4096" width="9.140625" style="414"/>
    <col min="4097" max="4097" width="13.5703125" style="414" customWidth="1"/>
    <col min="4098" max="4098" width="8.5703125" style="414" customWidth="1"/>
    <col min="4099" max="4099" width="6.42578125" style="414" customWidth="1"/>
    <col min="4100" max="4101" width="5.7109375" style="414" customWidth="1"/>
    <col min="4102" max="4102" width="6" style="414" customWidth="1"/>
    <col min="4103" max="4106" width="5.7109375" style="414" customWidth="1"/>
    <col min="4107" max="4107" width="7.28515625" style="414" customWidth="1"/>
    <col min="4108" max="4108" width="6" style="414" customWidth="1"/>
    <col min="4109" max="4110" width="5.7109375" style="414" customWidth="1"/>
    <col min="4111" max="4352" width="9.140625" style="414"/>
    <col min="4353" max="4353" width="13.5703125" style="414" customWidth="1"/>
    <col min="4354" max="4354" width="8.5703125" style="414" customWidth="1"/>
    <col min="4355" max="4355" width="6.42578125" style="414" customWidth="1"/>
    <col min="4356" max="4357" width="5.7109375" style="414" customWidth="1"/>
    <col min="4358" max="4358" width="6" style="414" customWidth="1"/>
    <col min="4359" max="4362" width="5.7109375" style="414" customWidth="1"/>
    <col min="4363" max="4363" width="7.28515625" style="414" customWidth="1"/>
    <col min="4364" max="4364" width="6" style="414" customWidth="1"/>
    <col min="4365" max="4366" width="5.7109375" style="414" customWidth="1"/>
    <col min="4367" max="4608" width="9.140625" style="414"/>
    <col min="4609" max="4609" width="13.5703125" style="414" customWidth="1"/>
    <col min="4610" max="4610" width="8.5703125" style="414" customWidth="1"/>
    <col min="4611" max="4611" width="6.42578125" style="414" customWidth="1"/>
    <col min="4612" max="4613" width="5.7109375" style="414" customWidth="1"/>
    <col min="4614" max="4614" width="6" style="414" customWidth="1"/>
    <col min="4615" max="4618" width="5.7109375" style="414" customWidth="1"/>
    <col min="4619" max="4619" width="7.28515625" style="414" customWidth="1"/>
    <col min="4620" max="4620" width="6" style="414" customWidth="1"/>
    <col min="4621" max="4622" width="5.7109375" style="414" customWidth="1"/>
    <col min="4623" max="4864" width="9.140625" style="414"/>
    <col min="4865" max="4865" width="13.5703125" style="414" customWidth="1"/>
    <col min="4866" max="4866" width="8.5703125" style="414" customWidth="1"/>
    <col min="4867" max="4867" width="6.42578125" style="414" customWidth="1"/>
    <col min="4868" max="4869" width="5.7109375" style="414" customWidth="1"/>
    <col min="4870" max="4870" width="6" style="414" customWidth="1"/>
    <col min="4871" max="4874" width="5.7109375" style="414" customWidth="1"/>
    <col min="4875" max="4875" width="7.28515625" style="414" customWidth="1"/>
    <col min="4876" max="4876" width="6" style="414" customWidth="1"/>
    <col min="4877" max="4878" width="5.7109375" style="414" customWidth="1"/>
    <col min="4879" max="5120" width="9.140625" style="414"/>
    <col min="5121" max="5121" width="13.5703125" style="414" customWidth="1"/>
    <col min="5122" max="5122" width="8.5703125" style="414" customWidth="1"/>
    <col min="5123" max="5123" width="6.42578125" style="414" customWidth="1"/>
    <col min="5124" max="5125" width="5.7109375" style="414" customWidth="1"/>
    <col min="5126" max="5126" width="6" style="414" customWidth="1"/>
    <col min="5127" max="5130" width="5.7109375" style="414" customWidth="1"/>
    <col min="5131" max="5131" width="7.28515625" style="414" customWidth="1"/>
    <col min="5132" max="5132" width="6" style="414" customWidth="1"/>
    <col min="5133" max="5134" width="5.7109375" style="414" customWidth="1"/>
    <col min="5135" max="5376" width="9.140625" style="414"/>
    <col min="5377" max="5377" width="13.5703125" style="414" customWidth="1"/>
    <col min="5378" max="5378" width="8.5703125" style="414" customWidth="1"/>
    <col min="5379" max="5379" width="6.42578125" style="414" customWidth="1"/>
    <col min="5380" max="5381" width="5.7109375" style="414" customWidth="1"/>
    <col min="5382" max="5382" width="6" style="414" customWidth="1"/>
    <col min="5383" max="5386" width="5.7109375" style="414" customWidth="1"/>
    <col min="5387" max="5387" width="7.28515625" style="414" customWidth="1"/>
    <col min="5388" max="5388" width="6" style="414" customWidth="1"/>
    <col min="5389" max="5390" width="5.7109375" style="414" customWidth="1"/>
    <col min="5391" max="5632" width="9.140625" style="414"/>
    <col min="5633" max="5633" width="13.5703125" style="414" customWidth="1"/>
    <col min="5634" max="5634" width="8.5703125" style="414" customWidth="1"/>
    <col min="5635" max="5635" width="6.42578125" style="414" customWidth="1"/>
    <col min="5636" max="5637" width="5.7109375" style="414" customWidth="1"/>
    <col min="5638" max="5638" width="6" style="414" customWidth="1"/>
    <col min="5639" max="5642" width="5.7109375" style="414" customWidth="1"/>
    <col min="5643" max="5643" width="7.28515625" style="414" customWidth="1"/>
    <col min="5644" max="5644" width="6" style="414" customWidth="1"/>
    <col min="5645" max="5646" width="5.7109375" style="414" customWidth="1"/>
    <col min="5647" max="5888" width="9.140625" style="414"/>
    <col min="5889" max="5889" width="13.5703125" style="414" customWidth="1"/>
    <col min="5890" max="5890" width="8.5703125" style="414" customWidth="1"/>
    <col min="5891" max="5891" width="6.42578125" style="414" customWidth="1"/>
    <col min="5892" max="5893" width="5.7109375" style="414" customWidth="1"/>
    <col min="5894" max="5894" width="6" style="414" customWidth="1"/>
    <col min="5895" max="5898" width="5.7109375" style="414" customWidth="1"/>
    <col min="5899" max="5899" width="7.28515625" style="414" customWidth="1"/>
    <col min="5900" max="5900" width="6" style="414" customWidth="1"/>
    <col min="5901" max="5902" width="5.7109375" style="414" customWidth="1"/>
    <col min="5903" max="6144" width="9.140625" style="414"/>
    <col min="6145" max="6145" width="13.5703125" style="414" customWidth="1"/>
    <col min="6146" max="6146" width="8.5703125" style="414" customWidth="1"/>
    <col min="6147" max="6147" width="6.42578125" style="414" customWidth="1"/>
    <col min="6148" max="6149" width="5.7109375" style="414" customWidth="1"/>
    <col min="6150" max="6150" width="6" style="414" customWidth="1"/>
    <col min="6151" max="6154" width="5.7109375" style="414" customWidth="1"/>
    <col min="6155" max="6155" width="7.28515625" style="414" customWidth="1"/>
    <col min="6156" max="6156" width="6" style="414" customWidth="1"/>
    <col min="6157" max="6158" width="5.7109375" style="414" customWidth="1"/>
    <col min="6159" max="6400" width="9.140625" style="414"/>
    <col min="6401" max="6401" width="13.5703125" style="414" customWidth="1"/>
    <col min="6402" max="6402" width="8.5703125" style="414" customWidth="1"/>
    <col min="6403" max="6403" width="6.42578125" style="414" customWidth="1"/>
    <col min="6404" max="6405" width="5.7109375" style="414" customWidth="1"/>
    <col min="6406" max="6406" width="6" style="414" customWidth="1"/>
    <col min="6407" max="6410" width="5.7109375" style="414" customWidth="1"/>
    <col min="6411" max="6411" width="7.28515625" style="414" customWidth="1"/>
    <col min="6412" max="6412" width="6" style="414" customWidth="1"/>
    <col min="6413" max="6414" width="5.7109375" style="414" customWidth="1"/>
    <col min="6415" max="6656" width="9.140625" style="414"/>
    <col min="6657" max="6657" width="13.5703125" style="414" customWidth="1"/>
    <col min="6658" max="6658" width="8.5703125" style="414" customWidth="1"/>
    <col min="6659" max="6659" width="6.42578125" style="414" customWidth="1"/>
    <col min="6660" max="6661" width="5.7109375" style="414" customWidth="1"/>
    <col min="6662" max="6662" width="6" style="414" customWidth="1"/>
    <col min="6663" max="6666" width="5.7109375" style="414" customWidth="1"/>
    <col min="6667" max="6667" width="7.28515625" style="414" customWidth="1"/>
    <col min="6668" max="6668" width="6" style="414" customWidth="1"/>
    <col min="6669" max="6670" width="5.7109375" style="414" customWidth="1"/>
    <col min="6671" max="6912" width="9.140625" style="414"/>
    <col min="6913" max="6913" width="13.5703125" style="414" customWidth="1"/>
    <col min="6914" max="6914" width="8.5703125" style="414" customWidth="1"/>
    <col min="6915" max="6915" width="6.42578125" style="414" customWidth="1"/>
    <col min="6916" max="6917" width="5.7109375" style="414" customWidth="1"/>
    <col min="6918" max="6918" width="6" style="414" customWidth="1"/>
    <col min="6919" max="6922" width="5.7109375" style="414" customWidth="1"/>
    <col min="6923" max="6923" width="7.28515625" style="414" customWidth="1"/>
    <col min="6924" max="6924" width="6" style="414" customWidth="1"/>
    <col min="6925" max="6926" width="5.7109375" style="414" customWidth="1"/>
    <col min="6927" max="7168" width="9.140625" style="414"/>
    <col min="7169" max="7169" width="13.5703125" style="414" customWidth="1"/>
    <col min="7170" max="7170" width="8.5703125" style="414" customWidth="1"/>
    <col min="7171" max="7171" width="6.42578125" style="414" customWidth="1"/>
    <col min="7172" max="7173" width="5.7109375" style="414" customWidth="1"/>
    <col min="7174" max="7174" width="6" style="414" customWidth="1"/>
    <col min="7175" max="7178" width="5.7109375" style="414" customWidth="1"/>
    <col min="7179" max="7179" width="7.28515625" style="414" customWidth="1"/>
    <col min="7180" max="7180" width="6" style="414" customWidth="1"/>
    <col min="7181" max="7182" width="5.7109375" style="414" customWidth="1"/>
    <col min="7183" max="7424" width="9.140625" style="414"/>
    <col min="7425" max="7425" width="13.5703125" style="414" customWidth="1"/>
    <col min="7426" max="7426" width="8.5703125" style="414" customWidth="1"/>
    <col min="7427" max="7427" width="6.42578125" style="414" customWidth="1"/>
    <col min="7428" max="7429" width="5.7109375" style="414" customWidth="1"/>
    <col min="7430" max="7430" width="6" style="414" customWidth="1"/>
    <col min="7431" max="7434" width="5.7109375" style="414" customWidth="1"/>
    <col min="7435" max="7435" width="7.28515625" style="414" customWidth="1"/>
    <col min="7436" max="7436" width="6" style="414" customWidth="1"/>
    <col min="7437" max="7438" width="5.7109375" style="414" customWidth="1"/>
    <col min="7439" max="7680" width="9.140625" style="414"/>
    <col min="7681" max="7681" width="13.5703125" style="414" customWidth="1"/>
    <col min="7682" max="7682" width="8.5703125" style="414" customWidth="1"/>
    <col min="7683" max="7683" width="6.42578125" style="414" customWidth="1"/>
    <col min="7684" max="7685" width="5.7109375" style="414" customWidth="1"/>
    <col min="7686" max="7686" width="6" style="414" customWidth="1"/>
    <col min="7687" max="7690" width="5.7109375" style="414" customWidth="1"/>
    <col min="7691" max="7691" width="7.28515625" style="414" customWidth="1"/>
    <col min="7692" max="7692" width="6" style="414" customWidth="1"/>
    <col min="7693" max="7694" width="5.7109375" style="414" customWidth="1"/>
    <col min="7695" max="7936" width="9.140625" style="414"/>
    <col min="7937" max="7937" width="13.5703125" style="414" customWidth="1"/>
    <col min="7938" max="7938" width="8.5703125" style="414" customWidth="1"/>
    <col min="7939" max="7939" width="6.42578125" style="414" customWidth="1"/>
    <col min="7940" max="7941" width="5.7109375" style="414" customWidth="1"/>
    <col min="7942" max="7942" width="6" style="414" customWidth="1"/>
    <col min="7943" max="7946" width="5.7109375" style="414" customWidth="1"/>
    <col min="7947" max="7947" width="7.28515625" style="414" customWidth="1"/>
    <col min="7948" max="7948" width="6" style="414" customWidth="1"/>
    <col min="7949" max="7950" width="5.7109375" style="414" customWidth="1"/>
    <col min="7951" max="8192" width="9.140625" style="414"/>
    <col min="8193" max="8193" width="13.5703125" style="414" customWidth="1"/>
    <col min="8194" max="8194" width="8.5703125" style="414" customWidth="1"/>
    <col min="8195" max="8195" width="6.42578125" style="414" customWidth="1"/>
    <col min="8196" max="8197" width="5.7109375" style="414" customWidth="1"/>
    <col min="8198" max="8198" width="6" style="414" customWidth="1"/>
    <col min="8199" max="8202" width="5.7109375" style="414" customWidth="1"/>
    <col min="8203" max="8203" width="7.28515625" style="414" customWidth="1"/>
    <col min="8204" max="8204" width="6" style="414" customWidth="1"/>
    <col min="8205" max="8206" width="5.7109375" style="414" customWidth="1"/>
    <col min="8207" max="8448" width="9.140625" style="414"/>
    <col min="8449" max="8449" width="13.5703125" style="414" customWidth="1"/>
    <col min="8450" max="8450" width="8.5703125" style="414" customWidth="1"/>
    <col min="8451" max="8451" width="6.42578125" style="414" customWidth="1"/>
    <col min="8452" max="8453" width="5.7109375" style="414" customWidth="1"/>
    <col min="8454" max="8454" width="6" style="414" customWidth="1"/>
    <col min="8455" max="8458" width="5.7109375" style="414" customWidth="1"/>
    <col min="8459" max="8459" width="7.28515625" style="414" customWidth="1"/>
    <col min="8460" max="8460" width="6" style="414" customWidth="1"/>
    <col min="8461" max="8462" width="5.7109375" style="414" customWidth="1"/>
    <col min="8463" max="8704" width="9.140625" style="414"/>
    <col min="8705" max="8705" width="13.5703125" style="414" customWidth="1"/>
    <col min="8706" max="8706" width="8.5703125" style="414" customWidth="1"/>
    <col min="8707" max="8707" width="6.42578125" style="414" customWidth="1"/>
    <col min="8708" max="8709" width="5.7109375" style="414" customWidth="1"/>
    <col min="8710" max="8710" width="6" style="414" customWidth="1"/>
    <col min="8711" max="8714" width="5.7109375" style="414" customWidth="1"/>
    <col min="8715" max="8715" width="7.28515625" style="414" customWidth="1"/>
    <col min="8716" max="8716" width="6" style="414" customWidth="1"/>
    <col min="8717" max="8718" width="5.7109375" style="414" customWidth="1"/>
    <col min="8719" max="8960" width="9.140625" style="414"/>
    <col min="8961" max="8961" width="13.5703125" style="414" customWidth="1"/>
    <col min="8962" max="8962" width="8.5703125" style="414" customWidth="1"/>
    <col min="8963" max="8963" width="6.42578125" style="414" customWidth="1"/>
    <col min="8964" max="8965" width="5.7109375" style="414" customWidth="1"/>
    <col min="8966" max="8966" width="6" style="414" customWidth="1"/>
    <col min="8967" max="8970" width="5.7109375" style="414" customWidth="1"/>
    <col min="8971" max="8971" width="7.28515625" style="414" customWidth="1"/>
    <col min="8972" max="8972" width="6" style="414" customWidth="1"/>
    <col min="8973" max="8974" width="5.7109375" style="414" customWidth="1"/>
    <col min="8975" max="9216" width="9.140625" style="414"/>
    <col min="9217" max="9217" width="13.5703125" style="414" customWidth="1"/>
    <col min="9218" max="9218" width="8.5703125" style="414" customWidth="1"/>
    <col min="9219" max="9219" width="6.42578125" style="414" customWidth="1"/>
    <col min="9220" max="9221" width="5.7109375" style="414" customWidth="1"/>
    <col min="9222" max="9222" width="6" style="414" customWidth="1"/>
    <col min="9223" max="9226" width="5.7109375" style="414" customWidth="1"/>
    <col min="9227" max="9227" width="7.28515625" style="414" customWidth="1"/>
    <col min="9228" max="9228" width="6" style="414" customWidth="1"/>
    <col min="9229" max="9230" width="5.7109375" style="414" customWidth="1"/>
    <col min="9231" max="9472" width="9.140625" style="414"/>
    <col min="9473" max="9473" width="13.5703125" style="414" customWidth="1"/>
    <col min="9474" max="9474" width="8.5703125" style="414" customWidth="1"/>
    <col min="9475" max="9475" width="6.42578125" style="414" customWidth="1"/>
    <col min="9476" max="9477" width="5.7109375" style="414" customWidth="1"/>
    <col min="9478" max="9478" width="6" style="414" customWidth="1"/>
    <col min="9479" max="9482" width="5.7109375" style="414" customWidth="1"/>
    <col min="9483" max="9483" width="7.28515625" style="414" customWidth="1"/>
    <col min="9484" max="9484" width="6" style="414" customWidth="1"/>
    <col min="9485" max="9486" width="5.7109375" style="414" customWidth="1"/>
    <col min="9487" max="9728" width="9.140625" style="414"/>
    <col min="9729" max="9729" width="13.5703125" style="414" customWidth="1"/>
    <col min="9730" max="9730" width="8.5703125" style="414" customWidth="1"/>
    <col min="9731" max="9731" width="6.42578125" style="414" customWidth="1"/>
    <col min="9732" max="9733" width="5.7109375" style="414" customWidth="1"/>
    <col min="9734" max="9734" width="6" style="414" customWidth="1"/>
    <col min="9735" max="9738" width="5.7109375" style="414" customWidth="1"/>
    <col min="9739" max="9739" width="7.28515625" style="414" customWidth="1"/>
    <col min="9740" max="9740" width="6" style="414" customWidth="1"/>
    <col min="9741" max="9742" width="5.7109375" style="414" customWidth="1"/>
    <col min="9743" max="9984" width="9.140625" style="414"/>
    <col min="9985" max="9985" width="13.5703125" style="414" customWidth="1"/>
    <col min="9986" max="9986" width="8.5703125" style="414" customWidth="1"/>
    <col min="9987" max="9987" width="6.42578125" style="414" customWidth="1"/>
    <col min="9988" max="9989" width="5.7109375" style="414" customWidth="1"/>
    <col min="9990" max="9990" width="6" style="414" customWidth="1"/>
    <col min="9991" max="9994" width="5.7109375" style="414" customWidth="1"/>
    <col min="9995" max="9995" width="7.28515625" style="414" customWidth="1"/>
    <col min="9996" max="9996" width="6" style="414" customWidth="1"/>
    <col min="9997" max="9998" width="5.7109375" style="414" customWidth="1"/>
    <col min="9999" max="10240" width="9.140625" style="414"/>
    <col min="10241" max="10241" width="13.5703125" style="414" customWidth="1"/>
    <col min="10242" max="10242" width="8.5703125" style="414" customWidth="1"/>
    <col min="10243" max="10243" width="6.42578125" style="414" customWidth="1"/>
    <col min="10244" max="10245" width="5.7109375" style="414" customWidth="1"/>
    <col min="10246" max="10246" width="6" style="414" customWidth="1"/>
    <col min="10247" max="10250" width="5.7109375" style="414" customWidth="1"/>
    <col min="10251" max="10251" width="7.28515625" style="414" customWidth="1"/>
    <col min="10252" max="10252" width="6" style="414" customWidth="1"/>
    <col min="10253" max="10254" width="5.7109375" style="414" customWidth="1"/>
    <col min="10255" max="10496" width="9.140625" style="414"/>
    <col min="10497" max="10497" width="13.5703125" style="414" customWidth="1"/>
    <col min="10498" max="10498" width="8.5703125" style="414" customWidth="1"/>
    <col min="10499" max="10499" width="6.42578125" style="414" customWidth="1"/>
    <col min="10500" max="10501" width="5.7109375" style="414" customWidth="1"/>
    <col min="10502" max="10502" width="6" style="414" customWidth="1"/>
    <col min="10503" max="10506" width="5.7109375" style="414" customWidth="1"/>
    <col min="10507" max="10507" width="7.28515625" style="414" customWidth="1"/>
    <col min="10508" max="10508" width="6" style="414" customWidth="1"/>
    <col min="10509" max="10510" width="5.7109375" style="414" customWidth="1"/>
    <col min="10511" max="10752" width="9.140625" style="414"/>
    <col min="10753" max="10753" width="13.5703125" style="414" customWidth="1"/>
    <col min="10754" max="10754" width="8.5703125" style="414" customWidth="1"/>
    <col min="10755" max="10755" width="6.42578125" style="414" customWidth="1"/>
    <col min="10756" max="10757" width="5.7109375" style="414" customWidth="1"/>
    <col min="10758" max="10758" width="6" style="414" customWidth="1"/>
    <col min="10759" max="10762" width="5.7109375" style="414" customWidth="1"/>
    <col min="10763" max="10763" width="7.28515625" style="414" customWidth="1"/>
    <col min="10764" max="10764" width="6" style="414" customWidth="1"/>
    <col min="10765" max="10766" width="5.7109375" style="414" customWidth="1"/>
    <col min="10767" max="11008" width="9.140625" style="414"/>
    <col min="11009" max="11009" width="13.5703125" style="414" customWidth="1"/>
    <col min="11010" max="11010" width="8.5703125" style="414" customWidth="1"/>
    <col min="11011" max="11011" width="6.42578125" style="414" customWidth="1"/>
    <col min="11012" max="11013" width="5.7109375" style="414" customWidth="1"/>
    <col min="11014" max="11014" width="6" style="414" customWidth="1"/>
    <col min="11015" max="11018" width="5.7109375" style="414" customWidth="1"/>
    <col min="11019" max="11019" width="7.28515625" style="414" customWidth="1"/>
    <col min="11020" max="11020" width="6" style="414" customWidth="1"/>
    <col min="11021" max="11022" width="5.7109375" style="414" customWidth="1"/>
    <col min="11023" max="11264" width="9.140625" style="414"/>
    <col min="11265" max="11265" width="13.5703125" style="414" customWidth="1"/>
    <col min="11266" max="11266" width="8.5703125" style="414" customWidth="1"/>
    <col min="11267" max="11267" width="6.42578125" style="414" customWidth="1"/>
    <col min="11268" max="11269" width="5.7109375" style="414" customWidth="1"/>
    <col min="11270" max="11270" width="6" style="414" customWidth="1"/>
    <col min="11271" max="11274" width="5.7109375" style="414" customWidth="1"/>
    <col min="11275" max="11275" width="7.28515625" style="414" customWidth="1"/>
    <col min="11276" max="11276" width="6" style="414" customWidth="1"/>
    <col min="11277" max="11278" width="5.7109375" style="414" customWidth="1"/>
    <col min="11279" max="11520" width="9.140625" style="414"/>
    <col min="11521" max="11521" width="13.5703125" style="414" customWidth="1"/>
    <col min="11522" max="11522" width="8.5703125" style="414" customWidth="1"/>
    <col min="11523" max="11523" width="6.42578125" style="414" customWidth="1"/>
    <col min="11524" max="11525" width="5.7109375" style="414" customWidth="1"/>
    <col min="11526" max="11526" width="6" style="414" customWidth="1"/>
    <col min="11527" max="11530" width="5.7109375" style="414" customWidth="1"/>
    <col min="11531" max="11531" width="7.28515625" style="414" customWidth="1"/>
    <col min="11532" max="11532" width="6" style="414" customWidth="1"/>
    <col min="11533" max="11534" width="5.7109375" style="414" customWidth="1"/>
    <col min="11535" max="11776" width="9.140625" style="414"/>
    <col min="11777" max="11777" width="13.5703125" style="414" customWidth="1"/>
    <col min="11778" max="11778" width="8.5703125" style="414" customWidth="1"/>
    <col min="11779" max="11779" width="6.42578125" style="414" customWidth="1"/>
    <col min="11780" max="11781" width="5.7109375" style="414" customWidth="1"/>
    <col min="11782" max="11782" width="6" style="414" customWidth="1"/>
    <col min="11783" max="11786" width="5.7109375" style="414" customWidth="1"/>
    <col min="11787" max="11787" width="7.28515625" style="414" customWidth="1"/>
    <col min="11788" max="11788" width="6" style="414" customWidth="1"/>
    <col min="11789" max="11790" width="5.7109375" style="414" customWidth="1"/>
    <col min="11791" max="12032" width="9.140625" style="414"/>
    <col min="12033" max="12033" width="13.5703125" style="414" customWidth="1"/>
    <col min="12034" max="12034" width="8.5703125" style="414" customWidth="1"/>
    <col min="12035" max="12035" width="6.42578125" style="414" customWidth="1"/>
    <col min="12036" max="12037" width="5.7109375" style="414" customWidth="1"/>
    <col min="12038" max="12038" width="6" style="414" customWidth="1"/>
    <col min="12039" max="12042" width="5.7109375" style="414" customWidth="1"/>
    <col min="12043" max="12043" width="7.28515625" style="414" customWidth="1"/>
    <col min="12044" max="12044" width="6" style="414" customWidth="1"/>
    <col min="12045" max="12046" width="5.7109375" style="414" customWidth="1"/>
    <col min="12047" max="12288" width="9.140625" style="414"/>
    <col min="12289" max="12289" width="13.5703125" style="414" customWidth="1"/>
    <col min="12290" max="12290" width="8.5703125" style="414" customWidth="1"/>
    <col min="12291" max="12291" width="6.42578125" style="414" customWidth="1"/>
    <col min="12292" max="12293" width="5.7109375" style="414" customWidth="1"/>
    <col min="12294" max="12294" width="6" style="414" customWidth="1"/>
    <col min="12295" max="12298" width="5.7109375" style="414" customWidth="1"/>
    <col min="12299" max="12299" width="7.28515625" style="414" customWidth="1"/>
    <col min="12300" max="12300" width="6" style="414" customWidth="1"/>
    <col min="12301" max="12302" width="5.7109375" style="414" customWidth="1"/>
    <col min="12303" max="12544" width="9.140625" style="414"/>
    <col min="12545" max="12545" width="13.5703125" style="414" customWidth="1"/>
    <col min="12546" max="12546" width="8.5703125" style="414" customWidth="1"/>
    <col min="12547" max="12547" width="6.42578125" style="414" customWidth="1"/>
    <col min="12548" max="12549" width="5.7109375" style="414" customWidth="1"/>
    <col min="12550" max="12550" width="6" style="414" customWidth="1"/>
    <col min="12551" max="12554" width="5.7109375" style="414" customWidth="1"/>
    <col min="12555" max="12555" width="7.28515625" style="414" customWidth="1"/>
    <col min="12556" max="12556" width="6" style="414" customWidth="1"/>
    <col min="12557" max="12558" width="5.7109375" style="414" customWidth="1"/>
    <col min="12559" max="12800" width="9.140625" style="414"/>
    <col min="12801" max="12801" width="13.5703125" style="414" customWidth="1"/>
    <col min="12802" max="12802" width="8.5703125" style="414" customWidth="1"/>
    <col min="12803" max="12803" width="6.42578125" style="414" customWidth="1"/>
    <col min="12804" max="12805" width="5.7109375" style="414" customWidth="1"/>
    <col min="12806" max="12806" width="6" style="414" customWidth="1"/>
    <col min="12807" max="12810" width="5.7109375" style="414" customWidth="1"/>
    <col min="12811" max="12811" width="7.28515625" style="414" customWidth="1"/>
    <col min="12812" max="12812" width="6" style="414" customWidth="1"/>
    <col min="12813" max="12814" width="5.7109375" style="414" customWidth="1"/>
    <col min="12815" max="13056" width="9.140625" style="414"/>
    <col min="13057" max="13057" width="13.5703125" style="414" customWidth="1"/>
    <col min="13058" max="13058" width="8.5703125" style="414" customWidth="1"/>
    <col min="13059" max="13059" width="6.42578125" style="414" customWidth="1"/>
    <col min="13060" max="13061" width="5.7109375" style="414" customWidth="1"/>
    <col min="13062" max="13062" width="6" style="414" customWidth="1"/>
    <col min="13063" max="13066" width="5.7109375" style="414" customWidth="1"/>
    <col min="13067" max="13067" width="7.28515625" style="414" customWidth="1"/>
    <col min="13068" max="13068" width="6" style="414" customWidth="1"/>
    <col min="13069" max="13070" width="5.7109375" style="414" customWidth="1"/>
    <col min="13071" max="13312" width="9.140625" style="414"/>
    <col min="13313" max="13313" width="13.5703125" style="414" customWidth="1"/>
    <col min="13314" max="13314" width="8.5703125" style="414" customWidth="1"/>
    <col min="13315" max="13315" width="6.42578125" style="414" customWidth="1"/>
    <col min="13316" max="13317" width="5.7109375" style="414" customWidth="1"/>
    <col min="13318" max="13318" width="6" style="414" customWidth="1"/>
    <col min="13319" max="13322" width="5.7109375" style="414" customWidth="1"/>
    <col min="13323" max="13323" width="7.28515625" style="414" customWidth="1"/>
    <col min="13324" max="13324" width="6" style="414" customWidth="1"/>
    <col min="13325" max="13326" width="5.7109375" style="414" customWidth="1"/>
    <col min="13327" max="13568" width="9.140625" style="414"/>
    <col min="13569" max="13569" width="13.5703125" style="414" customWidth="1"/>
    <col min="13570" max="13570" width="8.5703125" style="414" customWidth="1"/>
    <col min="13571" max="13571" width="6.42578125" style="414" customWidth="1"/>
    <col min="13572" max="13573" width="5.7109375" style="414" customWidth="1"/>
    <col min="13574" max="13574" width="6" style="414" customWidth="1"/>
    <col min="13575" max="13578" width="5.7109375" style="414" customWidth="1"/>
    <col min="13579" max="13579" width="7.28515625" style="414" customWidth="1"/>
    <col min="13580" max="13580" width="6" style="414" customWidth="1"/>
    <col min="13581" max="13582" width="5.7109375" style="414" customWidth="1"/>
    <col min="13583" max="13824" width="9.140625" style="414"/>
    <col min="13825" max="13825" width="13.5703125" style="414" customWidth="1"/>
    <col min="13826" max="13826" width="8.5703125" style="414" customWidth="1"/>
    <col min="13827" max="13827" width="6.42578125" style="414" customWidth="1"/>
    <col min="13828" max="13829" width="5.7109375" style="414" customWidth="1"/>
    <col min="13830" max="13830" width="6" style="414" customWidth="1"/>
    <col min="13831" max="13834" width="5.7109375" style="414" customWidth="1"/>
    <col min="13835" max="13835" width="7.28515625" style="414" customWidth="1"/>
    <col min="13836" max="13836" width="6" style="414" customWidth="1"/>
    <col min="13837" max="13838" width="5.7109375" style="414" customWidth="1"/>
    <col min="13839" max="14080" width="9.140625" style="414"/>
    <col min="14081" max="14081" width="13.5703125" style="414" customWidth="1"/>
    <col min="14082" max="14082" width="8.5703125" style="414" customWidth="1"/>
    <col min="14083" max="14083" width="6.42578125" style="414" customWidth="1"/>
    <col min="14084" max="14085" width="5.7109375" style="414" customWidth="1"/>
    <col min="14086" max="14086" width="6" style="414" customWidth="1"/>
    <col min="14087" max="14090" width="5.7109375" style="414" customWidth="1"/>
    <col min="14091" max="14091" width="7.28515625" style="414" customWidth="1"/>
    <col min="14092" max="14092" width="6" style="414" customWidth="1"/>
    <col min="14093" max="14094" width="5.7109375" style="414" customWidth="1"/>
    <col min="14095" max="14336" width="9.140625" style="414"/>
    <col min="14337" max="14337" width="13.5703125" style="414" customWidth="1"/>
    <col min="14338" max="14338" width="8.5703125" style="414" customWidth="1"/>
    <col min="14339" max="14339" width="6.42578125" style="414" customWidth="1"/>
    <col min="14340" max="14341" width="5.7109375" style="414" customWidth="1"/>
    <col min="14342" max="14342" width="6" style="414" customWidth="1"/>
    <col min="14343" max="14346" width="5.7109375" style="414" customWidth="1"/>
    <col min="14347" max="14347" width="7.28515625" style="414" customWidth="1"/>
    <col min="14348" max="14348" width="6" style="414" customWidth="1"/>
    <col min="14349" max="14350" width="5.7109375" style="414" customWidth="1"/>
    <col min="14351" max="14592" width="9.140625" style="414"/>
    <col min="14593" max="14593" width="13.5703125" style="414" customWidth="1"/>
    <col min="14594" max="14594" width="8.5703125" style="414" customWidth="1"/>
    <col min="14595" max="14595" width="6.42578125" style="414" customWidth="1"/>
    <col min="14596" max="14597" width="5.7109375" style="414" customWidth="1"/>
    <col min="14598" max="14598" width="6" style="414" customWidth="1"/>
    <col min="14599" max="14602" width="5.7109375" style="414" customWidth="1"/>
    <col min="14603" max="14603" width="7.28515625" style="414" customWidth="1"/>
    <col min="14604" max="14604" width="6" style="414" customWidth="1"/>
    <col min="14605" max="14606" width="5.7109375" style="414" customWidth="1"/>
    <col min="14607" max="14848" width="9.140625" style="414"/>
    <col min="14849" max="14849" width="13.5703125" style="414" customWidth="1"/>
    <col min="14850" max="14850" width="8.5703125" style="414" customWidth="1"/>
    <col min="14851" max="14851" width="6.42578125" style="414" customWidth="1"/>
    <col min="14852" max="14853" width="5.7109375" style="414" customWidth="1"/>
    <col min="14854" max="14854" width="6" style="414" customWidth="1"/>
    <col min="14855" max="14858" width="5.7109375" style="414" customWidth="1"/>
    <col min="14859" max="14859" width="7.28515625" style="414" customWidth="1"/>
    <col min="14860" max="14860" width="6" style="414" customWidth="1"/>
    <col min="14861" max="14862" width="5.7109375" style="414" customWidth="1"/>
    <col min="14863" max="15104" width="9.140625" style="414"/>
    <col min="15105" max="15105" width="13.5703125" style="414" customWidth="1"/>
    <col min="15106" max="15106" width="8.5703125" style="414" customWidth="1"/>
    <col min="15107" max="15107" width="6.42578125" style="414" customWidth="1"/>
    <col min="15108" max="15109" width="5.7109375" style="414" customWidth="1"/>
    <col min="15110" max="15110" width="6" style="414" customWidth="1"/>
    <col min="15111" max="15114" width="5.7109375" style="414" customWidth="1"/>
    <col min="15115" max="15115" width="7.28515625" style="414" customWidth="1"/>
    <col min="15116" max="15116" width="6" style="414" customWidth="1"/>
    <col min="15117" max="15118" width="5.7109375" style="414" customWidth="1"/>
    <col min="15119" max="15360" width="9.140625" style="414"/>
    <col min="15361" max="15361" width="13.5703125" style="414" customWidth="1"/>
    <col min="15362" max="15362" width="8.5703125" style="414" customWidth="1"/>
    <col min="15363" max="15363" width="6.42578125" style="414" customWidth="1"/>
    <col min="15364" max="15365" width="5.7109375" style="414" customWidth="1"/>
    <col min="15366" max="15366" width="6" style="414" customWidth="1"/>
    <col min="15367" max="15370" width="5.7109375" style="414" customWidth="1"/>
    <col min="15371" max="15371" width="7.28515625" style="414" customWidth="1"/>
    <col min="15372" max="15372" width="6" style="414" customWidth="1"/>
    <col min="15373" max="15374" width="5.7109375" style="414" customWidth="1"/>
    <col min="15375" max="15616" width="9.140625" style="414"/>
    <col min="15617" max="15617" width="13.5703125" style="414" customWidth="1"/>
    <col min="15618" max="15618" width="8.5703125" style="414" customWidth="1"/>
    <col min="15619" max="15619" width="6.42578125" style="414" customWidth="1"/>
    <col min="15620" max="15621" width="5.7109375" style="414" customWidth="1"/>
    <col min="15622" max="15622" width="6" style="414" customWidth="1"/>
    <col min="15623" max="15626" width="5.7109375" style="414" customWidth="1"/>
    <col min="15627" max="15627" width="7.28515625" style="414" customWidth="1"/>
    <col min="15628" max="15628" width="6" style="414" customWidth="1"/>
    <col min="15629" max="15630" width="5.7109375" style="414" customWidth="1"/>
    <col min="15631" max="15872" width="9.140625" style="414"/>
    <col min="15873" max="15873" width="13.5703125" style="414" customWidth="1"/>
    <col min="15874" max="15874" width="8.5703125" style="414" customWidth="1"/>
    <col min="15875" max="15875" width="6.42578125" style="414" customWidth="1"/>
    <col min="15876" max="15877" width="5.7109375" style="414" customWidth="1"/>
    <col min="15878" max="15878" width="6" style="414" customWidth="1"/>
    <col min="15879" max="15882" width="5.7109375" style="414" customWidth="1"/>
    <col min="15883" max="15883" width="7.28515625" style="414" customWidth="1"/>
    <col min="15884" max="15884" width="6" style="414" customWidth="1"/>
    <col min="15885" max="15886" width="5.7109375" style="414" customWidth="1"/>
    <col min="15887" max="16128" width="9.140625" style="414"/>
    <col min="16129" max="16129" width="13.5703125" style="414" customWidth="1"/>
    <col min="16130" max="16130" width="8.5703125" style="414" customWidth="1"/>
    <col min="16131" max="16131" width="6.42578125" style="414" customWidth="1"/>
    <col min="16132" max="16133" width="5.7109375" style="414" customWidth="1"/>
    <col min="16134" max="16134" width="6" style="414" customWidth="1"/>
    <col min="16135" max="16138" width="5.7109375" style="414" customWidth="1"/>
    <col min="16139" max="16139" width="7.28515625" style="414" customWidth="1"/>
    <col min="16140" max="16140" width="6" style="414" customWidth="1"/>
    <col min="16141" max="16142" width="5.7109375" style="414" customWidth="1"/>
    <col min="16143" max="16384" width="9.140625" style="414"/>
  </cols>
  <sheetData>
    <row r="1" spans="1:14" ht="18" customHeight="1">
      <c r="A1" s="603" t="s">
        <v>437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</row>
    <row r="2" spans="1:14">
      <c r="A2" s="415" t="s">
        <v>564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</row>
    <row r="3" spans="1:14" ht="29.25" customHeight="1">
      <c r="A3" s="604" t="s">
        <v>90</v>
      </c>
      <c r="B3" s="605" t="s">
        <v>438</v>
      </c>
      <c r="C3" s="604" t="s">
        <v>565</v>
      </c>
      <c r="D3" s="604"/>
      <c r="E3" s="604"/>
      <c r="F3" s="604"/>
      <c r="G3" s="604"/>
      <c r="H3" s="604"/>
      <c r="I3" s="604" t="s">
        <v>346</v>
      </c>
      <c r="J3" s="604"/>
      <c r="K3" s="604"/>
      <c r="L3" s="604"/>
      <c r="M3" s="604"/>
      <c r="N3" s="604"/>
    </row>
    <row r="4" spans="1:14" ht="45.75" customHeight="1">
      <c r="A4" s="604"/>
      <c r="B4" s="605"/>
      <c r="C4" s="417" t="s">
        <v>347</v>
      </c>
      <c r="D4" s="417" t="s">
        <v>348</v>
      </c>
      <c r="E4" s="417" t="s">
        <v>349</v>
      </c>
      <c r="F4" s="417" t="s">
        <v>350</v>
      </c>
      <c r="G4" s="417" t="s">
        <v>351</v>
      </c>
      <c r="H4" s="417" t="s">
        <v>352</v>
      </c>
      <c r="I4" s="417" t="s">
        <v>347</v>
      </c>
      <c r="J4" s="417" t="s">
        <v>348</v>
      </c>
      <c r="K4" s="417" t="s">
        <v>349</v>
      </c>
      <c r="L4" s="417" t="s">
        <v>350</v>
      </c>
      <c r="M4" s="417" t="s">
        <v>351</v>
      </c>
      <c r="N4" s="417" t="s">
        <v>352</v>
      </c>
    </row>
    <row r="5" spans="1:14" ht="15.75" customHeight="1">
      <c r="A5" s="418" t="s">
        <v>353</v>
      </c>
      <c r="B5" s="416">
        <v>134</v>
      </c>
      <c r="C5" s="419">
        <f>SUM(D5:H5)</f>
        <v>13684</v>
      </c>
      <c r="D5" s="420">
        <v>186</v>
      </c>
      <c r="E5" s="420">
        <v>197</v>
      </c>
      <c r="F5" s="420">
        <v>1</v>
      </c>
      <c r="G5" s="420">
        <v>2713</v>
      </c>
      <c r="H5" s="420">
        <v>10587</v>
      </c>
      <c r="I5" s="419">
        <f>SUM(J5:N5)</f>
        <v>1259</v>
      </c>
      <c r="J5" s="421">
        <v>63</v>
      </c>
      <c r="K5" s="422">
        <v>48</v>
      </c>
      <c r="L5" s="422">
        <v>0</v>
      </c>
      <c r="M5" s="422">
        <v>438</v>
      </c>
      <c r="N5" s="422">
        <v>710</v>
      </c>
    </row>
    <row r="6" spans="1:14" ht="15.75" customHeight="1">
      <c r="A6" s="423" t="s">
        <v>354</v>
      </c>
      <c r="B6" s="416">
        <v>230</v>
      </c>
      <c r="C6" s="419">
        <f t="shared" ref="C6:C19" si="0">SUM(D6:H6)</f>
        <v>6627</v>
      </c>
      <c r="D6" s="420">
        <v>222</v>
      </c>
      <c r="E6" s="420">
        <v>160</v>
      </c>
      <c r="F6" s="420">
        <v>0</v>
      </c>
      <c r="G6" s="420">
        <v>1852</v>
      </c>
      <c r="H6" s="420">
        <v>4393</v>
      </c>
      <c r="I6" s="419">
        <f t="shared" ref="I6:I19" si="1">SUM(J6:N6)</f>
        <v>1102</v>
      </c>
      <c r="J6" s="421">
        <v>64</v>
      </c>
      <c r="K6" s="422">
        <v>39</v>
      </c>
      <c r="L6" s="422">
        <v>0</v>
      </c>
      <c r="M6" s="422">
        <v>381</v>
      </c>
      <c r="N6" s="422">
        <v>618</v>
      </c>
    </row>
    <row r="7" spans="1:14" ht="15.75" customHeight="1">
      <c r="A7" s="423" t="s">
        <v>355</v>
      </c>
      <c r="B7" s="416">
        <v>185</v>
      </c>
      <c r="C7" s="419">
        <f t="shared" si="0"/>
        <v>5918</v>
      </c>
      <c r="D7" s="420">
        <v>258</v>
      </c>
      <c r="E7" s="420">
        <v>350</v>
      </c>
      <c r="F7" s="420">
        <v>0</v>
      </c>
      <c r="G7" s="420">
        <v>1756</v>
      </c>
      <c r="H7" s="420">
        <v>3554</v>
      </c>
      <c r="I7" s="419">
        <f t="shared" si="1"/>
        <v>1166</v>
      </c>
      <c r="J7" s="421">
        <v>53</v>
      </c>
      <c r="K7" s="422">
        <v>76</v>
      </c>
      <c r="L7" s="422">
        <v>0</v>
      </c>
      <c r="M7" s="422">
        <v>280</v>
      </c>
      <c r="N7" s="422">
        <v>757</v>
      </c>
    </row>
    <row r="8" spans="1:14" ht="15.75" customHeight="1">
      <c r="A8" s="423" t="s">
        <v>356</v>
      </c>
      <c r="B8" s="416">
        <v>605</v>
      </c>
      <c r="C8" s="419">
        <f t="shared" si="0"/>
        <v>4352</v>
      </c>
      <c r="D8" s="420">
        <v>61</v>
      </c>
      <c r="E8" s="420">
        <v>80</v>
      </c>
      <c r="F8" s="420">
        <v>2</v>
      </c>
      <c r="G8" s="420">
        <v>1107</v>
      </c>
      <c r="H8" s="420">
        <v>3102</v>
      </c>
      <c r="I8" s="419">
        <f t="shared" si="1"/>
        <v>919</v>
      </c>
      <c r="J8" s="421">
        <v>32</v>
      </c>
      <c r="K8" s="422">
        <v>35</v>
      </c>
      <c r="L8" s="422">
        <v>0</v>
      </c>
      <c r="M8" s="422">
        <v>266</v>
      </c>
      <c r="N8" s="422">
        <v>586</v>
      </c>
    </row>
    <row r="9" spans="1:14" ht="15.75" customHeight="1">
      <c r="A9" s="423" t="s">
        <v>357</v>
      </c>
      <c r="B9" s="416">
        <v>41</v>
      </c>
      <c r="C9" s="419">
        <f t="shared" si="0"/>
        <v>4110</v>
      </c>
      <c r="D9" s="420">
        <v>144</v>
      </c>
      <c r="E9" s="420">
        <v>127</v>
      </c>
      <c r="F9" s="420">
        <v>0</v>
      </c>
      <c r="G9" s="420">
        <v>583</v>
      </c>
      <c r="H9" s="420">
        <v>3256</v>
      </c>
      <c r="I9" s="419">
        <f t="shared" si="1"/>
        <v>434</v>
      </c>
      <c r="J9" s="421">
        <v>61</v>
      </c>
      <c r="K9" s="422">
        <v>54</v>
      </c>
      <c r="L9" s="422">
        <v>0</v>
      </c>
      <c r="M9" s="422">
        <v>128</v>
      </c>
      <c r="N9" s="422">
        <v>191</v>
      </c>
    </row>
    <row r="10" spans="1:14" ht="15.75" customHeight="1">
      <c r="A10" s="423" t="s">
        <v>358</v>
      </c>
      <c r="B10" s="416">
        <v>393</v>
      </c>
      <c r="C10" s="419">
        <f t="shared" si="0"/>
        <v>250</v>
      </c>
      <c r="D10" s="420">
        <v>0</v>
      </c>
      <c r="E10" s="420">
        <v>4</v>
      </c>
      <c r="F10" s="420">
        <v>3</v>
      </c>
      <c r="G10" s="420">
        <v>66</v>
      </c>
      <c r="H10" s="420">
        <v>177</v>
      </c>
      <c r="I10" s="419">
        <f t="shared" si="1"/>
        <v>65</v>
      </c>
      <c r="J10" s="421">
        <v>0</v>
      </c>
      <c r="K10" s="422">
        <v>2</v>
      </c>
      <c r="L10" s="422">
        <v>1</v>
      </c>
      <c r="M10" s="422">
        <v>20</v>
      </c>
      <c r="N10" s="422">
        <v>42</v>
      </c>
    </row>
    <row r="11" spans="1:14" ht="15.75" customHeight="1">
      <c r="A11" s="423" t="s">
        <v>359</v>
      </c>
      <c r="B11" s="416">
        <v>398</v>
      </c>
      <c r="C11" s="419">
        <f t="shared" si="0"/>
        <v>1436</v>
      </c>
      <c r="D11" s="420">
        <v>41</v>
      </c>
      <c r="E11" s="420">
        <v>52</v>
      </c>
      <c r="F11" s="420">
        <v>1</v>
      </c>
      <c r="G11" s="420">
        <v>237</v>
      </c>
      <c r="H11" s="420">
        <v>1105</v>
      </c>
      <c r="I11" s="419">
        <f t="shared" si="1"/>
        <v>200</v>
      </c>
      <c r="J11" s="421">
        <v>11</v>
      </c>
      <c r="K11" s="422">
        <v>20</v>
      </c>
      <c r="L11" s="422">
        <v>0</v>
      </c>
      <c r="M11" s="422">
        <v>47</v>
      </c>
      <c r="N11" s="422">
        <v>122</v>
      </c>
    </row>
    <row r="12" spans="1:14" ht="15.75" customHeight="1">
      <c r="A12" s="423" t="s">
        <v>360</v>
      </c>
      <c r="B12" s="416">
        <v>329</v>
      </c>
      <c r="C12" s="419">
        <f t="shared" si="0"/>
        <v>2996</v>
      </c>
      <c r="D12" s="420">
        <v>233</v>
      </c>
      <c r="E12" s="420">
        <v>90</v>
      </c>
      <c r="F12" s="420">
        <v>0</v>
      </c>
      <c r="G12" s="420">
        <v>897</v>
      </c>
      <c r="H12" s="420">
        <v>1776</v>
      </c>
      <c r="I12" s="419">
        <f t="shared" si="1"/>
        <v>1362</v>
      </c>
      <c r="J12" s="421">
        <v>154</v>
      </c>
      <c r="K12" s="422">
        <v>54</v>
      </c>
      <c r="L12" s="422">
        <v>0</v>
      </c>
      <c r="M12" s="422">
        <v>419</v>
      </c>
      <c r="N12" s="422">
        <v>735</v>
      </c>
    </row>
    <row r="13" spans="1:14" ht="15.75" customHeight="1">
      <c r="A13" s="423" t="s">
        <v>361</v>
      </c>
      <c r="B13" s="416">
        <v>194</v>
      </c>
      <c r="C13" s="419">
        <f t="shared" si="0"/>
        <v>6917</v>
      </c>
      <c r="D13" s="420">
        <v>187</v>
      </c>
      <c r="E13" s="420">
        <v>145</v>
      </c>
      <c r="F13" s="420">
        <v>1</v>
      </c>
      <c r="G13" s="420">
        <v>2257</v>
      </c>
      <c r="H13" s="420">
        <v>4327</v>
      </c>
      <c r="I13" s="419">
        <f t="shared" si="1"/>
        <v>1073</v>
      </c>
      <c r="J13" s="421">
        <v>17</v>
      </c>
      <c r="K13" s="422">
        <v>8</v>
      </c>
      <c r="L13" s="422">
        <v>0</v>
      </c>
      <c r="M13" s="422">
        <v>480</v>
      </c>
      <c r="N13" s="422">
        <v>568</v>
      </c>
    </row>
    <row r="14" spans="1:14" ht="15.75" customHeight="1">
      <c r="A14" s="423" t="s">
        <v>362</v>
      </c>
      <c r="B14" s="416">
        <v>26</v>
      </c>
      <c r="C14" s="419">
        <f t="shared" si="0"/>
        <v>1551</v>
      </c>
      <c r="D14" s="420">
        <v>19</v>
      </c>
      <c r="E14" s="420">
        <v>35</v>
      </c>
      <c r="F14" s="420">
        <v>0</v>
      </c>
      <c r="G14" s="420">
        <v>241</v>
      </c>
      <c r="H14" s="420">
        <v>1256</v>
      </c>
      <c r="I14" s="419">
        <f t="shared" si="1"/>
        <v>408</v>
      </c>
      <c r="J14" s="421">
        <v>0</v>
      </c>
      <c r="K14" s="422">
        <v>10</v>
      </c>
      <c r="L14" s="422">
        <v>0</v>
      </c>
      <c r="M14" s="422">
        <v>39</v>
      </c>
      <c r="N14" s="422">
        <v>359</v>
      </c>
    </row>
    <row r="15" spans="1:14" ht="15.75" customHeight="1">
      <c r="A15" s="423" t="s">
        <v>363</v>
      </c>
      <c r="B15" s="416">
        <v>138</v>
      </c>
      <c r="C15" s="419">
        <f t="shared" si="0"/>
        <v>6096</v>
      </c>
      <c r="D15" s="420">
        <v>656</v>
      </c>
      <c r="E15" s="420">
        <v>351</v>
      </c>
      <c r="F15" s="420">
        <v>0</v>
      </c>
      <c r="G15" s="420">
        <v>2140</v>
      </c>
      <c r="H15" s="420">
        <v>2949</v>
      </c>
      <c r="I15" s="419">
        <f t="shared" si="1"/>
        <v>585</v>
      </c>
      <c r="J15" s="421">
        <v>110</v>
      </c>
      <c r="K15" s="422">
        <v>30</v>
      </c>
      <c r="L15" s="422">
        <v>0</v>
      </c>
      <c r="M15" s="422">
        <v>130</v>
      </c>
      <c r="N15" s="422">
        <v>315</v>
      </c>
    </row>
    <row r="16" spans="1:14" ht="15.75" customHeight="1">
      <c r="A16" s="423" t="s">
        <v>364</v>
      </c>
      <c r="B16" s="416">
        <v>680</v>
      </c>
      <c r="C16" s="419">
        <f t="shared" si="0"/>
        <v>51</v>
      </c>
      <c r="D16" s="420">
        <v>1</v>
      </c>
      <c r="E16" s="420">
        <v>0</v>
      </c>
      <c r="F16" s="420">
        <v>0</v>
      </c>
      <c r="G16" s="420">
        <v>25</v>
      </c>
      <c r="H16" s="420">
        <v>25</v>
      </c>
      <c r="I16" s="419">
        <f t="shared" si="1"/>
        <v>1</v>
      </c>
      <c r="J16" s="421">
        <v>1</v>
      </c>
      <c r="K16" s="422">
        <v>0</v>
      </c>
      <c r="L16" s="422">
        <v>0</v>
      </c>
      <c r="M16" s="422">
        <v>0</v>
      </c>
      <c r="N16" s="422">
        <v>0</v>
      </c>
    </row>
    <row r="17" spans="1:14" ht="15.75" customHeight="1">
      <c r="A17" s="423" t="s">
        <v>365</v>
      </c>
      <c r="B17" s="416">
        <v>327</v>
      </c>
      <c r="C17" s="419">
        <f t="shared" si="0"/>
        <v>1049</v>
      </c>
      <c r="D17" s="420">
        <v>9</v>
      </c>
      <c r="E17" s="420">
        <v>7</v>
      </c>
      <c r="F17" s="420">
        <v>0</v>
      </c>
      <c r="G17" s="420">
        <v>151</v>
      </c>
      <c r="H17" s="420">
        <v>882</v>
      </c>
      <c r="I17" s="419">
        <f t="shared" si="1"/>
        <v>199</v>
      </c>
      <c r="J17" s="421">
        <v>7</v>
      </c>
      <c r="K17" s="422">
        <v>4</v>
      </c>
      <c r="L17" s="422">
        <v>0</v>
      </c>
      <c r="M17" s="422">
        <v>8</v>
      </c>
      <c r="N17" s="422">
        <v>180</v>
      </c>
    </row>
    <row r="18" spans="1:14" ht="15.75" customHeight="1">
      <c r="A18" s="423" t="s">
        <v>366</v>
      </c>
      <c r="B18" s="416">
        <v>120</v>
      </c>
      <c r="C18" s="419">
        <f t="shared" si="0"/>
        <v>1071</v>
      </c>
      <c r="D18" s="420">
        <v>73</v>
      </c>
      <c r="E18" s="420">
        <v>61</v>
      </c>
      <c r="F18" s="420">
        <v>0</v>
      </c>
      <c r="G18" s="420">
        <v>271</v>
      </c>
      <c r="H18" s="420">
        <v>666</v>
      </c>
      <c r="I18" s="419">
        <f t="shared" si="1"/>
        <v>341</v>
      </c>
      <c r="J18" s="421">
        <v>41</v>
      </c>
      <c r="K18" s="422">
        <v>25</v>
      </c>
      <c r="L18" s="422">
        <v>0</v>
      </c>
      <c r="M18" s="422">
        <v>99</v>
      </c>
      <c r="N18" s="422">
        <v>176</v>
      </c>
    </row>
    <row r="19" spans="1:14" ht="15.75" customHeight="1">
      <c r="A19" s="423" t="s">
        <v>367</v>
      </c>
      <c r="B19" s="416">
        <v>0</v>
      </c>
      <c r="C19" s="419">
        <f t="shared" si="0"/>
        <v>5309</v>
      </c>
      <c r="D19" s="420">
        <v>19</v>
      </c>
      <c r="E19" s="420">
        <v>154</v>
      </c>
      <c r="F19" s="420">
        <v>0</v>
      </c>
      <c r="G19" s="420">
        <v>1490</v>
      </c>
      <c r="H19" s="420">
        <v>3646</v>
      </c>
      <c r="I19" s="419">
        <f t="shared" si="1"/>
        <v>1079</v>
      </c>
      <c r="J19" s="421">
        <v>1</v>
      </c>
      <c r="K19" s="422">
        <v>19</v>
      </c>
      <c r="L19" s="422">
        <v>0</v>
      </c>
      <c r="M19" s="422">
        <v>462</v>
      </c>
      <c r="N19" s="422">
        <v>597</v>
      </c>
    </row>
    <row r="20" spans="1:14" ht="15.75" customHeight="1">
      <c r="A20" s="424" t="s">
        <v>78</v>
      </c>
      <c r="B20" s="425">
        <f>SUM(B5:B19)</f>
        <v>3800</v>
      </c>
      <c r="C20" s="425">
        <f t="shared" ref="C20:H20" si="2">SUM(C5:C19)</f>
        <v>61417</v>
      </c>
      <c r="D20" s="425">
        <f t="shared" si="2"/>
        <v>2109</v>
      </c>
      <c r="E20" s="425">
        <f t="shared" si="2"/>
        <v>1813</v>
      </c>
      <c r="F20" s="425">
        <f t="shared" si="2"/>
        <v>8</v>
      </c>
      <c r="G20" s="425">
        <f t="shared" si="2"/>
        <v>15786</v>
      </c>
      <c r="H20" s="425">
        <f t="shared" si="2"/>
        <v>41701</v>
      </c>
      <c r="I20" s="426">
        <f t="shared" ref="I20:N20" si="3">SUM(I5:I19)</f>
        <v>10193</v>
      </c>
      <c r="J20" s="426">
        <f t="shared" si="3"/>
        <v>615</v>
      </c>
      <c r="K20" s="426">
        <f t="shared" si="3"/>
        <v>424</v>
      </c>
      <c r="L20" s="426">
        <f t="shared" si="3"/>
        <v>1</v>
      </c>
      <c r="M20" s="426">
        <f t="shared" si="3"/>
        <v>3197</v>
      </c>
      <c r="N20" s="426">
        <f t="shared" si="3"/>
        <v>5956</v>
      </c>
    </row>
    <row r="21" spans="1:14">
      <c r="A21" s="427"/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</row>
    <row r="22" spans="1:14">
      <c r="A22" s="427"/>
      <c r="B22" s="427"/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</row>
    <row r="23" spans="1:14" ht="18">
      <c r="A23" s="427"/>
      <c r="B23" s="427"/>
      <c r="C23" s="601"/>
      <c r="D23" s="602"/>
      <c r="E23" s="602"/>
      <c r="F23" s="602"/>
      <c r="G23" s="602"/>
      <c r="H23" s="602"/>
      <c r="I23" s="602"/>
      <c r="J23" s="427"/>
      <c r="K23" s="427"/>
      <c r="L23" s="427"/>
      <c r="M23" s="427"/>
      <c r="N23" s="427"/>
    </row>
    <row r="24" spans="1:14">
      <c r="A24" s="427"/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</row>
    <row r="25" spans="1:14">
      <c r="A25" s="427"/>
      <c r="B25" s="427"/>
      <c r="C25" s="427"/>
      <c r="D25" s="427"/>
      <c r="E25" s="427"/>
      <c r="F25" s="427"/>
      <c r="G25" s="427"/>
      <c r="H25" s="427"/>
      <c r="I25" s="428"/>
      <c r="J25" s="428"/>
      <c r="K25" s="428"/>
      <c r="L25" s="428"/>
      <c r="M25" s="428"/>
      <c r="N25" s="427"/>
    </row>
    <row r="26" spans="1:14">
      <c r="A26" s="427"/>
      <c r="B26" s="427"/>
      <c r="C26" s="427"/>
      <c r="D26" s="427"/>
      <c r="E26" s="427"/>
      <c r="F26" s="427"/>
      <c r="G26" s="427"/>
      <c r="H26" s="427"/>
      <c r="I26" s="428"/>
      <c r="J26" s="428"/>
      <c r="K26" s="428"/>
      <c r="L26" s="428"/>
      <c r="M26" s="428"/>
      <c r="N26" s="427"/>
    </row>
    <row r="27" spans="1:14">
      <c r="A27" s="427"/>
      <c r="B27" s="427"/>
      <c r="C27" s="427"/>
      <c r="D27" s="427"/>
      <c r="E27" s="427"/>
      <c r="F27" s="427"/>
      <c r="G27" s="427"/>
      <c r="H27" s="427"/>
      <c r="I27" s="428"/>
      <c r="J27" s="428"/>
      <c r="K27" s="428"/>
      <c r="L27" s="428"/>
      <c r="M27" s="428"/>
      <c r="N27" s="427"/>
    </row>
    <row r="28" spans="1:14">
      <c r="A28" s="427"/>
      <c r="B28" s="427"/>
      <c r="C28" s="427"/>
      <c r="D28" s="427"/>
      <c r="E28" s="427"/>
      <c r="F28" s="427"/>
      <c r="G28" s="427"/>
      <c r="H28" s="427"/>
      <c r="I28" s="428"/>
      <c r="J28" s="428"/>
      <c r="K28" s="428"/>
      <c r="L28" s="428"/>
      <c r="M28" s="428"/>
      <c r="N28" s="427"/>
    </row>
    <row r="29" spans="1:14">
      <c r="A29" s="427"/>
      <c r="B29" s="427"/>
      <c r="C29" s="427"/>
      <c r="D29" s="427"/>
      <c r="E29" s="427"/>
      <c r="F29" s="427"/>
      <c r="G29" s="427"/>
      <c r="H29" s="427"/>
      <c r="I29" s="428"/>
      <c r="J29" s="428"/>
      <c r="K29" s="428"/>
      <c r="L29" s="428"/>
      <c r="M29" s="428"/>
      <c r="N29" s="427"/>
    </row>
    <row r="30" spans="1:14">
      <c r="A30" s="427"/>
      <c r="B30" s="427"/>
      <c r="C30" s="427"/>
      <c r="D30" s="427"/>
      <c r="E30" s="427"/>
      <c r="F30" s="427"/>
      <c r="G30" s="427"/>
      <c r="H30" s="427"/>
      <c r="I30" s="428"/>
      <c r="J30" s="428"/>
      <c r="K30" s="428"/>
      <c r="L30" s="428"/>
      <c r="M30" s="428"/>
      <c r="N30" s="427"/>
    </row>
    <row r="31" spans="1:14">
      <c r="A31" s="427"/>
      <c r="B31" s="427"/>
      <c r="C31" s="427"/>
      <c r="D31" s="427"/>
      <c r="E31" s="427"/>
      <c r="F31" s="427"/>
      <c r="G31" s="427"/>
      <c r="H31" s="427"/>
      <c r="I31" s="428"/>
      <c r="J31" s="428"/>
      <c r="K31" s="428"/>
      <c r="L31" s="428"/>
      <c r="M31" s="428"/>
      <c r="N31" s="427"/>
    </row>
    <row r="32" spans="1:14">
      <c r="A32" s="427"/>
      <c r="B32" s="427"/>
      <c r="C32" s="427"/>
      <c r="D32" s="427"/>
      <c r="E32" s="427"/>
      <c r="F32" s="427"/>
      <c r="G32" s="427"/>
      <c r="H32" s="427"/>
      <c r="I32" s="428"/>
      <c r="J32" s="428"/>
      <c r="K32" s="428"/>
      <c r="L32" s="428"/>
      <c r="M32" s="428"/>
      <c r="N32" s="427"/>
    </row>
    <row r="33" spans="1:14">
      <c r="A33" s="427"/>
      <c r="B33" s="427"/>
      <c r="C33" s="427"/>
      <c r="D33" s="427"/>
      <c r="E33" s="427"/>
      <c r="F33" s="427"/>
      <c r="G33" s="427"/>
      <c r="H33" s="427"/>
      <c r="I33" s="428"/>
      <c r="J33" s="428"/>
      <c r="K33" s="428"/>
      <c r="L33" s="428"/>
      <c r="M33" s="428"/>
      <c r="N33" s="427"/>
    </row>
    <row r="34" spans="1:14">
      <c r="A34" s="427"/>
      <c r="B34" s="427"/>
      <c r="C34" s="427"/>
      <c r="D34" s="427"/>
      <c r="E34" s="427"/>
      <c r="F34" s="427"/>
      <c r="G34" s="427"/>
      <c r="H34" s="427"/>
      <c r="I34" s="428"/>
      <c r="J34" s="428"/>
      <c r="K34" s="428"/>
      <c r="L34" s="428"/>
      <c r="M34" s="428"/>
      <c r="N34" s="427"/>
    </row>
    <row r="35" spans="1:14">
      <c r="A35" s="427"/>
      <c r="B35" s="427"/>
      <c r="C35" s="427"/>
      <c r="D35" s="427"/>
      <c r="E35" s="427"/>
      <c r="F35" s="427"/>
      <c r="G35" s="427"/>
      <c r="H35" s="427"/>
      <c r="I35" s="428"/>
      <c r="J35" s="428"/>
      <c r="K35" s="428"/>
      <c r="L35" s="428"/>
      <c r="M35" s="428"/>
      <c r="N35" s="427"/>
    </row>
    <row r="36" spans="1:14">
      <c r="A36" s="427"/>
      <c r="B36" s="427"/>
      <c r="C36" s="427"/>
      <c r="D36" s="427"/>
      <c r="E36" s="427"/>
      <c r="F36" s="427"/>
      <c r="G36" s="427"/>
      <c r="H36" s="427"/>
      <c r="I36" s="428"/>
      <c r="J36" s="428"/>
      <c r="K36" s="428"/>
      <c r="L36" s="428"/>
      <c r="M36" s="428"/>
      <c r="N36" s="427"/>
    </row>
    <row r="37" spans="1:14">
      <c r="A37" s="427"/>
      <c r="B37" s="427"/>
      <c r="C37" s="427"/>
      <c r="D37" s="427"/>
      <c r="E37" s="427"/>
      <c r="F37" s="427"/>
      <c r="G37" s="427"/>
      <c r="H37" s="427"/>
      <c r="I37" s="428"/>
      <c r="J37" s="428"/>
      <c r="K37" s="428"/>
      <c r="L37" s="428"/>
      <c r="M37" s="428"/>
      <c r="N37" s="427"/>
    </row>
    <row r="38" spans="1:14">
      <c r="A38" s="427"/>
      <c r="B38" s="427"/>
      <c r="C38" s="427"/>
      <c r="D38" s="427"/>
      <c r="E38" s="427"/>
      <c r="F38" s="427"/>
      <c r="G38" s="427"/>
      <c r="H38" s="427"/>
      <c r="I38" s="428"/>
      <c r="J38" s="428"/>
      <c r="K38" s="428"/>
      <c r="L38" s="428"/>
      <c r="M38" s="428"/>
      <c r="N38" s="427"/>
    </row>
    <row r="39" spans="1:14">
      <c r="A39" s="427"/>
      <c r="B39" s="427"/>
      <c r="C39" s="427"/>
      <c r="D39" s="427"/>
      <c r="E39" s="427"/>
      <c r="F39" s="427"/>
      <c r="G39" s="427"/>
      <c r="H39" s="427"/>
      <c r="I39" s="428"/>
      <c r="J39" s="428"/>
      <c r="K39" s="428"/>
      <c r="L39" s="428"/>
      <c r="M39" s="428"/>
      <c r="N39" s="427"/>
    </row>
    <row r="40" spans="1:14">
      <c r="A40" s="427"/>
      <c r="B40" s="427"/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</row>
    <row r="41" spans="1:14">
      <c r="A41" s="427"/>
      <c r="B41" s="427"/>
      <c r="C41" s="427"/>
      <c r="D41" s="427"/>
      <c r="E41" s="427"/>
      <c r="F41" s="427"/>
      <c r="G41" s="427"/>
      <c r="H41" s="427"/>
      <c r="I41" s="427"/>
      <c r="J41" s="427"/>
      <c r="K41" s="427"/>
      <c r="L41" s="427"/>
      <c r="M41" s="427"/>
      <c r="N41" s="427"/>
    </row>
    <row r="42" spans="1:14">
      <c r="A42" s="427"/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</row>
    <row r="43" spans="1:14">
      <c r="A43" s="427"/>
      <c r="B43" s="427"/>
      <c r="C43" s="427"/>
      <c r="D43" s="427"/>
      <c r="E43" s="427"/>
      <c r="F43" s="427"/>
      <c r="G43" s="427"/>
      <c r="H43" s="427"/>
      <c r="I43" s="427"/>
      <c r="J43" s="427"/>
      <c r="K43" s="427"/>
      <c r="L43" s="427"/>
      <c r="M43" s="427"/>
      <c r="N43" s="427"/>
    </row>
    <row r="44" spans="1:14">
      <c r="A44" s="427"/>
      <c r="B44" s="427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</row>
    <row r="45" spans="1:14">
      <c r="A45" s="427"/>
      <c r="B45" s="427"/>
      <c r="C45" s="427"/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</row>
    <row r="46" spans="1:14">
      <c r="A46" s="427"/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</row>
    <row r="47" spans="1:14">
      <c r="A47" s="427"/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</row>
    <row r="48" spans="1:14">
      <c r="A48" s="427"/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</row>
    <row r="49" spans="1:14" ht="8.25" customHeight="1">
      <c r="A49" s="427"/>
      <c r="B49" s="427"/>
      <c r="C49" s="427"/>
      <c r="D49" s="427"/>
      <c r="E49" s="427"/>
      <c r="F49" s="427"/>
      <c r="G49" s="427"/>
      <c r="H49" s="427"/>
      <c r="I49" s="427"/>
      <c r="J49" s="427"/>
      <c r="K49" s="427"/>
      <c r="L49" s="427"/>
      <c r="M49" s="427"/>
      <c r="N49" s="427"/>
    </row>
    <row r="50" spans="1:14" ht="10.5" customHeight="1">
      <c r="A50" s="427"/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</row>
    <row r="51" spans="1:14" ht="10.5" customHeight="1">
      <c r="A51" s="427"/>
      <c r="B51" s="427"/>
      <c r="C51" s="427"/>
      <c r="D51" s="427"/>
      <c r="E51" s="427"/>
      <c r="F51" s="427"/>
      <c r="G51" s="427"/>
      <c r="H51" s="427"/>
      <c r="I51" s="427"/>
      <c r="J51" s="427"/>
      <c r="K51" s="427"/>
      <c r="L51" s="427"/>
      <c r="M51" s="427"/>
      <c r="N51" s="427"/>
    </row>
    <row r="52" spans="1:14">
      <c r="A52" s="427"/>
      <c r="B52" s="427"/>
      <c r="C52" s="427"/>
      <c r="D52" s="427"/>
      <c r="E52" s="427"/>
      <c r="F52" s="427"/>
      <c r="G52" s="427"/>
      <c r="H52" s="427"/>
      <c r="I52" s="427"/>
      <c r="J52" s="427"/>
      <c r="K52" s="427"/>
      <c r="L52" s="427"/>
      <c r="M52" s="427"/>
      <c r="N52" s="427"/>
    </row>
    <row r="53" spans="1:14">
      <c r="A53" s="427"/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</row>
    <row r="54" spans="1:14">
      <c r="A54" s="427"/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</row>
    <row r="55" spans="1:14">
      <c r="A55" s="427"/>
      <c r="B55" s="427"/>
      <c r="C55" s="427"/>
      <c r="D55" s="427"/>
      <c r="E55" s="427"/>
      <c r="F55" s="427"/>
      <c r="G55" s="427"/>
      <c r="H55" s="427"/>
      <c r="I55" s="427"/>
      <c r="J55" s="427"/>
      <c r="K55" s="427"/>
      <c r="L55" s="427"/>
      <c r="M55" s="427"/>
      <c r="N55" s="427"/>
    </row>
  </sheetData>
  <mergeCells count="6">
    <mergeCell ref="C23:I23"/>
    <mergeCell ref="A1:N1"/>
    <mergeCell ref="A3:A4"/>
    <mergeCell ref="B3:B4"/>
    <mergeCell ref="C3:H3"/>
    <mergeCell ref="I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I9" sqref="I9"/>
    </sheetView>
  </sheetViews>
  <sheetFormatPr defaultRowHeight="15"/>
  <cols>
    <col min="1" max="1" width="14.42578125" customWidth="1"/>
    <col min="2" max="2" width="7" customWidth="1"/>
    <col min="3" max="3" width="8.140625" customWidth="1"/>
    <col min="4" max="4" width="7.7109375" customWidth="1"/>
    <col min="5" max="6" width="7.5703125" customWidth="1"/>
    <col min="7" max="7" width="7.28515625" customWidth="1"/>
    <col min="8" max="8" width="8.28515625" customWidth="1"/>
    <col min="9" max="9" width="7" customWidth="1"/>
    <col min="10" max="10" width="8.28515625" customWidth="1"/>
    <col min="11" max="11" width="6.7109375" customWidth="1"/>
    <col min="12" max="12" width="7.28515625" customWidth="1"/>
  </cols>
  <sheetData>
    <row r="1" spans="1:12" ht="15.75">
      <c r="A1" s="606" t="s">
        <v>566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</row>
    <row r="2" spans="1:12">
      <c r="A2" s="607" t="s">
        <v>550</v>
      </c>
      <c r="B2" s="607"/>
      <c r="C2" s="607"/>
      <c r="D2" s="607"/>
      <c r="E2" s="607"/>
      <c r="F2" s="607"/>
      <c r="G2" s="607"/>
      <c r="H2" s="607"/>
      <c r="I2" s="607"/>
      <c r="J2" s="607"/>
    </row>
    <row r="3" spans="1:12" ht="15" customHeight="1">
      <c r="A3" s="608" t="s">
        <v>567</v>
      </c>
      <c r="B3" s="611">
        <v>2015</v>
      </c>
      <c r="C3" s="612"/>
      <c r="D3" s="612"/>
      <c r="E3" s="613"/>
      <c r="F3" s="611">
        <v>2016</v>
      </c>
      <c r="G3" s="612"/>
      <c r="H3" s="612"/>
      <c r="I3" s="613"/>
      <c r="J3" s="614" t="s">
        <v>568</v>
      </c>
      <c r="K3" s="617" t="s">
        <v>518</v>
      </c>
      <c r="L3" s="618"/>
    </row>
    <row r="4" spans="1:12" ht="42" customHeight="1">
      <c r="A4" s="609"/>
      <c r="B4" s="619" t="s">
        <v>519</v>
      </c>
      <c r="C4" s="620"/>
      <c r="D4" s="619" t="s">
        <v>520</v>
      </c>
      <c r="E4" s="620"/>
      <c r="F4" s="619" t="s">
        <v>519</v>
      </c>
      <c r="G4" s="620"/>
      <c r="H4" s="619" t="s">
        <v>520</v>
      </c>
      <c r="I4" s="620"/>
      <c r="J4" s="615"/>
      <c r="K4" s="618"/>
      <c r="L4" s="618"/>
    </row>
    <row r="5" spans="1:12" ht="82.5" customHeight="1">
      <c r="A5" s="610"/>
      <c r="B5" s="429" t="s">
        <v>569</v>
      </c>
      <c r="C5" s="429" t="s">
        <v>570</v>
      </c>
      <c r="D5" s="429" t="s">
        <v>569</v>
      </c>
      <c r="E5" s="429" t="s">
        <v>570</v>
      </c>
      <c r="F5" s="429" t="s">
        <v>569</v>
      </c>
      <c r="G5" s="429" t="s">
        <v>570</v>
      </c>
      <c r="H5" s="429" t="s">
        <v>569</v>
      </c>
      <c r="I5" s="429" t="s">
        <v>570</v>
      </c>
      <c r="J5" s="616"/>
      <c r="K5" s="429">
        <v>2015</v>
      </c>
      <c r="L5" s="429">
        <v>2016</v>
      </c>
    </row>
    <row r="6" spans="1:12">
      <c r="A6" s="306" t="s">
        <v>354</v>
      </c>
      <c r="B6" s="430">
        <v>1</v>
      </c>
      <c r="C6" s="430" t="s">
        <v>163</v>
      </c>
      <c r="D6" s="430">
        <v>0.8</v>
      </c>
      <c r="E6" s="430" t="s">
        <v>163</v>
      </c>
      <c r="F6" s="430">
        <v>2.5</v>
      </c>
      <c r="G6" s="430">
        <v>3.2</v>
      </c>
      <c r="H6" s="430">
        <v>1.5</v>
      </c>
      <c r="I6" s="430">
        <v>0.74</v>
      </c>
      <c r="J6" s="305">
        <v>20</v>
      </c>
      <c r="K6" s="431" t="s">
        <v>163</v>
      </c>
      <c r="L6" s="431" t="s">
        <v>163</v>
      </c>
    </row>
    <row r="7" spans="1:12">
      <c r="A7" s="306" t="s">
        <v>571</v>
      </c>
      <c r="B7" s="430">
        <v>2</v>
      </c>
      <c r="C7" s="430">
        <v>1.5</v>
      </c>
      <c r="D7" s="430">
        <v>0.5</v>
      </c>
      <c r="E7" s="430">
        <v>0.5</v>
      </c>
      <c r="F7" s="430">
        <v>0.2</v>
      </c>
      <c r="G7" s="430">
        <v>0.04</v>
      </c>
      <c r="H7" s="430">
        <v>1.2999999999999999E-2</v>
      </c>
      <c r="I7" s="430">
        <v>6.3E-2</v>
      </c>
      <c r="J7" s="305" t="s">
        <v>163</v>
      </c>
      <c r="K7" s="431" t="s">
        <v>163</v>
      </c>
      <c r="L7" s="432">
        <v>70</v>
      </c>
    </row>
    <row r="8" spans="1:12">
      <c r="A8" s="306" t="s">
        <v>356</v>
      </c>
      <c r="B8" s="430">
        <v>1</v>
      </c>
      <c r="C8" s="430" t="s">
        <v>163</v>
      </c>
      <c r="D8" s="430">
        <v>0.501</v>
      </c>
      <c r="E8" s="430" t="s">
        <v>163</v>
      </c>
      <c r="F8" s="430">
        <v>2</v>
      </c>
      <c r="G8" s="430">
        <v>2.5</v>
      </c>
      <c r="H8" s="430">
        <v>0.5</v>
      </c>
      <c r="I8" s="430">
        <v>0.49</v>
      </c>
      <c r="J8" s="305" t="s">
        <v>163</v>
      </c>
      <c r="K8" s="431" t="s">
        <v>163</v>
      </c>
      <c r="L8" s="432">
        <v>16</v>
      </c>
    </row>
    <row r="9" spans="1:12">
      <c r="A9" s="306" t="s">
        <v>357</v>
      </c>
      <c r="B9" s="430">
        <v>1</v>
      </c>
      <c r="C9" s="430">
        <v>1.8</v>
      </c>
      <c r="D9" s="430">
        <v>1</v>
      </c>
      <c r="E9" s="430">
        <v>5.2999999999999999E-2</v>
      </c>
      <c r="F9" s="430">
        <v>2.2000000000000002</v>
      </c>
      <c r="G9" s="430">
        <v>0.1</v>
      </c>
      <c r="H9" s="430">
        <v>0.6</v>
      </c>
      <c r="I9" s="430">
        <v>0.42199999999999999</v>
      </c>
      <c r="J9" s="305" t="s">
        <v>163</v>
      </c>
      <c r="K9" s="431" t="s">
        <v>163</v>
      </c>
      <c r="L9" s="432">
        <v>2.5</v>
      </c>
    </row>
    <row r="10" spans="1:12">
      <c r="A10" s="306" t="s">
        <v>358</v>
      </c>
      <c r="B10" s="430">
        <v>2.2000000000000002</v>
      </c>
      <c r="C10" s="430">
        <v>7.2</v>
      </c>
      <c r="D10" s="430">
        <v>1</v>
      </c>
      <c r="E10" s="430">
        <v>7.9</v>
      </c>
      <c r="F10" s="430">
        <v>1.2</v>
      </c>
      <c r="G10" s="430">
        <v>4.3</v>
      </c>
      <c r="H10" s="430">
        <v>0.8</v>
      </c>
      <c r="I10" s="430">
        <v>3</v>
      </c>
      <c r="J10" s="433" t="s">
        <v>163</v>
      </c>
      <c r="K10" s="434">
        <v>20</v>
      </c>
      <c r="L10" s="434">
        <v>6.8</v>
      </c>
    </row>
    <row r="11" spans="1:12">
      <c r="A11" s="306" t="s">
        <v>359</v>
      </c>
      <c r="B11" s="430">
        <v>2</v>
      </c>
      <c r="C11" s="430">
        <v>10</v>
      </c>
      <c r="D11" s="430">
        <v>0.40600000000000003</v>
      </c>
      <c r="E11" s="430">
        <v>0.107</v>
      </c>
      <c r="F11" s="430">
        <v>1</v>
      </c>
      <c r="G11" s="430">
        <v>7.5</v>
      </c>
      <c r="H11" s="430">
        <v>5.62E-2</v>
      </c>
      <c r="I11" s="430">
        <v>0.82499999999999996</v>
      </c>
      <c r="J11" s="305" t="s">
        <v>163</v>
      </c>
      <c r="K11" s="435" t="s">
        <v>163</v>
      </c>
      <c r="L11" s="434">
        <v>51.8</v>
      </c>
    </row>
    <row r="12" spans="1:12">
      <c r="A12" s="306" t="s">
        <v>360</v>
      </c>
      <c r="B12" s="430">
        <v>2</v>
      </c>
      <c r="C12" s="430">
        <v>2</v>
      </c>
      <c r="D12" s="430">
        <v>0.4</v>
      </c>
      <c r="E12" s="430">
        <v>0.36099999999999999</v>
      </c>
      <c r="F12" s="430">
        <v>1.4</v>
      </c>
      <c r="G12" s="430">
        <v>3.2</v>
      </c>
      <c r="H12" s="430">
        <v>0.2</v>
      </c>
      <c r="I12" s="430">
        <v>1.29</v>
      </c>
      <c r="J12" s="433" t="s">
        <v>163</v>
      </c>
      <c r="K12" s="434">
        <v>42</v>
      </c>
      <c r="L12" s="434" t="s">
        <v>163</v>
      </c>
    </row>
    <row r="13" spans="1:12">
      <c r="A13" s="306" t="s">
        <v>361</v>
      </c>
      <c r="B13" s="436">
        <v>1</v>
      </c>
      <c r="C13" s="436">
        <v>0</v>
      </c>
      <c r="D13" s="430">
        <v>2.8000000000000001E-2</v>
      </c>
      <c r="E13" s="436">
        <v>0.04</v>
      </c>
      <c r="F13" s="436">
        <v>1</v>
      </c>
      <c r="G13" s="436">
        <v>0.76700000000000002</v>
      </c>
      <c r="H13" s="430">
        <v>0.501</v>
      </c>
      <c r="I13" s="436">
        <v>0.26500000000000001</v>
      </c>
      <c r="J13" s="305" t="s">
        <v>163</v>
      </c>
      <c r="K13" s="431" t="s">
        <v>163</v>
      </c>
      <c r="L13" s="432">
        <v>21.5</v>
      </c>
    </row>
    <row r="14" spans="1:12">
      <c r="A14" s="306" t="s">
        <v>434</v>
      </c>
      <c r="B14" s="430">
        <v>1.5</v>
      </c>
      <c r="C14" s="430">
        <v>1.7</v>
      </c>
      <c r="D14" s="430">
        <v>0.3</v>
      </c>
      <c r="E14" s="430">
        <v>0.4</v>
      </c>
      <c r="F14" s="430">
        <v>0.8</v>
      </c>
      <c r="G14" s="430">
        <v>0.5</v>
      </c>
      <c r="H14" s="430">
        <v>0.59</v>
      </c>
      <c r="I14" s="430">
        <v>0.27</v>
      </c>
      <c r="J14" s="305" t="s">
        <v>163</v>
      </c>
      <c r="K14" s="431" t="s">
        <v>163</v>
      </c>
      <c r="L14" s="432">
        <v>30</v>
      </c>
    </row>
    <row r="15" spans="1:12">
      <c r="A15" s="306" t="s">
        <v>460</v>
      </c>
      <c r="B15" s="430">
        <v>0</v>
      </c>
      <c r="C15" s="430" t="s">
        <v>163</v>
      </c>
      <c r="D15" s="430">
        <v>0</v>
      </c>
      <c r="E15" s="430" t="s">
        <v>163</v>
      </c>
      <c r="F15" s="430">
        <v>1</v>
      </c>
      <c r="G15" s="430">
        <v>1.2</v>
      </c>
      <c r="H15" s="430">
        <v>0.5</v>
      </c>
      <c r="I15" s="430">
        <v>0.6</v>
      </c>
      <c r="J15" s="305" t="s">
        <v>163</v>
      </c>
      <c r="K15" s="431" t="s">
        <v>163</v>
      </c>
      <c r="L15" s="432">
        <v>95</v>
      </c>
    </row>
    <row r="16" spans="1:12">
      <c r="A16" s="306" t="s">
        <v>572</v>
      </c>
      <c r="B16" s="430">
        <v>3.8</v>
      </c>
      <c r="C16" s="430">
        <v>3</v>
      </c>
      <c r="D16" s="430">
        <v>4.2229999999999999</v>
      </c>
      <c r="E16" s="430">
        <v>1.03</v>
      </c>
      <c r="F16" s="430">
        <v>9.3879999999999999</v>
      </c>
      <c r="G16" s="430">
        <v>13.5</v>
      </c>
      <c r="H16" s="430">
        <v>5.9492000000000003</v>
      </c>
      <c r="I16" s="430">
        <v>6.2</v>
      </c>
      <c r="J16" s="305" t="s">
        <v>163</v>
      </c>
      <c r="K16" s="431" t="s">
        <v>163</v>
      </c>
      <c r="L16" s="432">
        <v>22.7</v>
      </c>
    </row>
    <row r="17" spans="1:12">
      <c r="A17" s="306" t="s">
        <v>573</v>
      </c>
      <c r="B17" s="430">
        <v>7.1</v>
      </c>
      <c r="C17" s="430">
        <v>35.5</v>
      </c>
      <c r="D17" s="430">
        <v>1.3</v>
      </c>
      <c r="E17" s="430">
        <v>6.76</v>
      </c>
      <c r="F17" s="430">
        <v>5</v>
      </c>
      <c r="G17" s="430">
        <v>25</v>
      </c>
      <c r="H17" s="430">
        <v>1.05</v>
      </c>
      <c r="I17" s="430">
        <v>5.46</v>
      </c>
      <c r="J17" s="305" t="s">
        <v>163</v>
      </c>
      <c r="K17" s="431" t="s">
        <v>163</v>
      </c>
      <c r="L17" s="432">
        <v>68</v>
      </c>
    </row>
    <row r="18" spans="1:12">
      <c r="A18" s="306" t="s">
        <v>365</v>
      </c>
      <c r="B18" s="430">
        <v>1.6</v>
      </c>
      <c r="C18" s="430">
        <v>3</v>
      </c>
      <c r="D18" s="430">
        <v>1.2</v>
      </c>
      <c r="E18" s="430">
        <v>0.98</v>
      </c>
      <c r="F18" s="430">
        <v>2.9</v>
      </c>
      <c r="G18" s="430">
        <v>1.4</v>
      </c>
      <c r="H18" s="430">
        <v>3.7</v>
      </c>
      <c r="I18" s="430">
        <v>0.69499999999999995</v>
      </c>
      <c r="J18" s="305" t="s">
        <v>163</v>
      </c>
      <c r="K18" s="431" t="s">
        <v>163</v>
      </c>
      <c r="L18" s="432">
        <v>15</v>
      </c>
    </row>
    <row r="19" spans="1:12">
      <c r="A19" s="306" t="s">
        <v>366</v>
      </c>
      <c r="B19" s="430">
        <v>0.9</v>
      </c>
      <c r="C19" s="430">
        <v>5</v>
      </c>
      <c r="D19" s="430">
        <v>1.2</v>
      </c>
      <c r="E19" s="430">
        <v>0.5</v>
      </c>
      <c r="F19" s="430">
        <v>0.2</v>
      </c>
      <c r="G19" s="430">
        <v>0</v>
      </c>
      <c r="H19" s="430">
        <v>0.2</v>
      </c>
      <c r="I19" s="430">
        <v>0.25</v>
      </c>
      <c r="J19" s="305" t="s">
        <v>163</v>
      </c>
      <c r="K19" s="431" t="s">
        <v>163</v>
      </c>
      <c r="L19" s="432">
        <v>5</v>
      </c>
    </row>
    <row r="20" spans="1:12">
      <c r="A20" s="306" t="s">
        <v>367</v>
      </c>
      <c r="B20" s="430">
        <v>2.5</v>
      </c>
      <c r="C20" s="430">
        <v>6.25</v>
      </c>
      <c r="D20" s="430">
        <v>1.5</v>
      </c>
      <c r="E20" s="430">
        <v>1.99</v>
      </c>
      <c r="F20" s="430">
        <v>2.5</v>
      </c>
      <c r="G20" s="430">
        <v>0</v>
      </c>
      <c r="H20" s="430">
        <v>2.5</v>
      </c>
      <c r="I20" s="430">
        <v>3.028</v>
      </c>
      <c r="J20" s="305" t="s">
        <v>163</v>
      </c>
      <c r="K20" s="431" t="s">
        <v>163</v>
      </c>
      <c r="L20" s="432">
        <v>1606</v>
      </c>
    </row>
    <row r="21" spans="1:12">
      <c r="A21" s="307" t="s">
        <v>51</v>
      </c>
      <c r="B21" s="437">
        <f>SUM(B6:B20)</f>
        <v>29.6</v>
      </c>
      <c r="C21" s="437">
        <f>SUM(C6:C20)</f>
        <v>76.95</v>
      </c>
      <c r="D21" s="437">
        <f>SUM(D6:D20)</f>
        <v>14.357999999999999</v>
      </c>
      <c r="E21" s="437">
        <f t="shared" ref="E21" si="0">SUM(E6:E20)</f>
        <v>20.620999999999999</v>
      </c>
      <c r="F21" s="437">
        <f>SUM(F6:F20)</f>
        <v>33.287999999999997</v>
      </c>
      <c r="G21" s="437">
        <f>SUM(G6:G20)</f>
        <v>63.207000000000001</v>
      </c>
      <c r="H21" s="437">
        <f>SUM(H6:H20)</f>
        <v>18.659400000000002</v>
      </c>
      <c r="I21" s="437">
        <f t="shared" ref="I21" si="1">SUM(I6:I20)</f>
        <v>23.597999999999999</v>
      </c>
      <c r="J21" s="438">
        <f>SUM(J6:J20)</f>
        <v>20</v>
      </c>
      <c r="K21" s="438">
        <f>SUM(K6:K20)</f>
        <v>62</v>
      </c>
      <c r="L21" s="438">
        <f>SUM(L6:L20)</f>
        <v>2010.3</v>
      </c>
    </row>
    <row r="22" spans="1:12">
      <c r="G22" s="67"/>
      <c r="H22" s="439"/>
    </row>
    <row r="23" spans="1:12">
      <c r="H23" s="440"/>
    </row>
  </sheetData>
  <mergeCells count="11">
    <mergeCell ref="A1:L1"/>
    <mergeCell ref="A2:J2"/>
    <mergeCell ref="A3:A5"/>
    <mergeCell ref="B3:E3"/>
    <mergeCell ref="F3:I3"/>
    <mergeCell ref="J3:J5"/>
    <mergeCell ref="K3:L4"/>
    <mergeCell ref="B4:C4"/>
    <mergeCell ref="D4:E4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A11" sqref="A11"/>
    </sheetView>
  </sheetViews>
  <sheetFormatPr defaultRowHeight="15"/>
  <cols>
    <col min="1" max="1" width="48.85546875" style="36" customWidth="1"/>
    <col min="2" max="2" width="10.85546875" style="36" customWidth="1"/>
    <col min="3" max="3" width="10.140625" style="36" customWidth="1"/>
    <col min="4" max="4" width="10" style="36" customWidth="1"/>
    <col min="5" max="5" width="9.28515625" style="36" customWidth="1"/>
    <col min="6" max="6" width="7.140625" style="36" customWidth="1"/>
    <col min="7" max="256" width="9.140625" style="36"/>
    <col min="257" max="257" width="48.85546875" style="36" customWidth="1"/>
    <col min="258" max="258" width="10.85546875" style="36" customWidth="1"/>
    <col min="259" max="259" width="10.140625" style="36" customWidth="1"/>
    <col min="260" max="260" width="10" style="36" customWidth="1"/>
    <col min="261" max="261" width="9.28515625" style="36" customWidth="1"/>
    <col min="262" max="262" width="7.140625" style="36" customWidth="1"/>
    <col min="263" max="512" width="9.140625" style="36"/>
    <col min="513" max="513" width="48.85546875" style="36" customWidth="1"/>
    <col min="514" max="514" width="10.85546875" style="36" customWidth="1"/>
    <col min="515" max="515" width="10.140625" style="36" customWidth="1"/>
    <col min="516" max="516" width="10" style="36" customWidth="1"/>
    <col min="517" max="517" width="9.28515625" style="36" customWidth="1"/>
    <col min="518" max="518" width="7.140625" style="36" customWidth="1"/>
    <col min="519" max="768" width="9.140625" style="36"/>
    <col min="769" max="769" width="48.85546875" style="36" customWidth="1"/>
    <col min="770" max="770" width="10.85546875" style="36" customWidth="1"/>
    <col min="771" max="771" width="10.140625" style="36" customWidth="1"/>
    <col min="772" max="772" width="10" style="36" customWidth="1"/>
    <col min="773" max="773" width="9.28515625" style="36" customWidth="1"/>
    <col min="774" max="774" width="7.140625" style="36" customWidth="1"/>
    <col min="775" max="1024" width="9.140625" style="36"/>
    <col min="1025" max="1025" width="48.85546875" style="36" customWidth="1"/>
    <col min="1026" max="1026" width="10.85546875" style="36" customWidth="1"/>
    <col min="1027" max="1027" width="10.140625" style="36" customWidth="1"/>
    <col min="1028" max="1028" width="10" style="36" customWidth="1"/>
    <col min="1029" max="1029" width="9.28515625" style="36" customWidth="1"/>
    <col min="1030" max="1030" width="7.140625" style="36" customWidth="1"/>
    <col min="1031" max="1280" width="9.140625" style="36"/>
    <col min="1281" max="1281" width="48.85546875" style="36" customWidth="1"/>
    <col min="1282" max="1282" width="10.85546875" style="36" customWidth="1"/>
    <col min="1283" max="1283" width="10.140625" style="36" customWidth="1"/>
    <col min="1284" max="1284" width="10" style="36" customWidth="1"/>
    <col min="1285" max="1285" width="9.28515625" style="36" customWidth="1"/>
    <col min="1286" max="1286" width="7.140625" style="36" customWidth="1"/>
    <col min="1287" max="1536" width="9.140625" style="36"/>
    <col min="1537" max="1537" width="48.85546875" style="36" customWidth="1"/>
    <col min="1538" max="1538" width="10.85546875" style="36" customWidth="1"/>
    <col min="1539" max="1539" width="10.140625" style="36" customWidth="1"/>
    <col min="1540" max="1540" width="10" style="36" customWidth="1"/>
    <col min="1541" max="1541" width="9.28515625" style="36" customWidth="1"/>
    <col min="1542" max="1542" width="7.140625" style="36" customWidth="1"/>
    <col min="1543" max="1792" width="9.140625" style="36"/>
    <col min="1793" max="1793" width="48.85546875" style="36" customWidth="1"/>
    <col min="1794" max="1794" width="10.85546875" style="36" customWidth="1"/>
    <col min="1795" max="1795" width="10.140625" style="36" customWidth="1"/>
    <col min="1796" max="1796" width="10" style="36" customWidth="1"/>
    <col min="1797" max="1797" width="9.28515625" style="36" customWidth="1"/>
    <col min="1798" max="1798" width="7.140625" style="36" customWidth="1"/>
    <col min="1799" max="2048" width="9.140625" style="36"/>
    <col min="2049" max="2049" width="48.85546875" style="36" customWidth="1"/>
    <col min="2050" max="2050" width="10.85546875" style="36" customWidth="1"/>
    <col min="2051" max="2051" width="10.140625" style="36" customWidth="1"/>
    <col min="2052" max="2052" width="10" style="36" customWidth="1"/>
    <col min="2053" max="2053" width="9.28515625" style="36" customWidth="1"/>
    <col min="2054" max="2054" width="7.140625" style="36" customWidth="1"/>
    <col min="2055" max="2304" width="9.140625" style="36"/>
    <col min="2305" max="2305" width="48.85546875" style="36" customWidth="1"/>
    <col min="2306" max="2306" width="10.85546875" style="36" customWidth="1"/>
    <col min="2307" max="2307" width="10.140625" style="36" customWidth="1"/>
    <col min="2308" max="2308" width="10" style="36" customWidth="1"/>
    <col min="2309" max="2309" width="9.28515625" style="36" customWidth="1"/>
    <col min="2310" max="2310" width="7.140625" style="36" customWidth="1"/>
    <col min="2311" max="2560" width="9.140625" style="36"/>
    <col min="2561" max="2561" width="48.85546875" style="36" customWidth="1"/>
    <col min="2562" max="2562" width="10.85546875" style="36" customWidth="1"/>
    <col min="2563" max="2563" width="10.140625" style="36" customWidth="1"/>
    <col min="2564" max="2564" width="10" style="36" customWidth="1"/>
    <col min="2565" max="2565" width="9.28515625" style="36" customWidth="1"/>
    <col min="2566" max="2566" width="7.140625" style="36" customWidth="1"/>
    <col min="2567" max="2816" width="9.140625" style="36"/>
    <col min="2817" max="2817" width="48.85546875" style="36" customWidth="1"/>
    <col min="2818" max="2818" width="10.85546875" style="36" customWidth="1"/>
    <col min="2819" max="2819" width="10.140625" style="36" customWidth="1"/>
    <col min="2820" max="2820" width="10" style="36" customWidth="1"/>
    <col min="2821" max="2821" width="9.28515625" style="36" customWidth="1"/>
    <col min="2822" max="2822" width="7.140625" style="36" customWidth="1"/>
    <col min="2823" max="3072" width="9.140625" style="36"/>
    <col min="3073" max="3073" width="48.85546875" style="36" customWidth="1"/>
    <col min="3074" max="3074" width="10.85546875" style="36" customWidth="1"/>
    <col min="3075" max="3075" width="10.140625" style="36" customWidth="1"/>
    <col min="3076" max="3076" width="10" style="36" customWidth="1"/>
    <col min="3077" max="3077" width="9.28515625" style="36" customWidth="1"/>
    <col min="3078" max="3078" width="7.140625" style="36" customWidth="1"/>
    <col min="3079" max="3328" width="9.140625" style="36"/>
    <col min="3329" max="3329" width="48.85546875" style="36" customWidth="1"/>
    <col min="3330" max="3330" width="10.85546875" style="36" customWidth="1"/>
    <col min="3331" max="3331" width="10.140625" style="36" customWidth="1"/>
    <col min="3332" max="3332" width="10" style="36" customWidth="1"/>
    <col min="3333" max="3333" width="9.28515625" style="36" customWidth="1"/>
    <col min="3334" max="3334" width="7.140625" style="36" customWidth="1"/>
    <col min="3335" max="3584" width="9.140625" style="36"/>
    <col min="3585" max="3585" width="48.85546875" style="36" customWidth="1"/>
    <col min="3586" max="3586" width="10.85546875" style="36" customWidth="1"/>
    <col min="3587" max="3587" width="10.140625" style="36" customWidth="1"/>
    <col min="3588" max="3588" width="10" style="36" customWidth="1"/>
    <col min="3589" max="3589" width="9.28515625" style="36" customWidth="1"/>
    <col min="3590" max="3590" width="7.140625" style="36" customWidth="1"/>
    <col min="3591" max="3840" width="9.140625" style="36"/>
    <col min="3841" max="3841" width="48.85546875" style="36" customWidth="1"/>
    <col min="3842" max="3842" width="10.85546875" style="36" customWidth="1"/>
    <col min="3843" max="3843" width="10.140625" style="36" customWidth="1"/>
    <col min="3844" max="3844" width="10" style="36" customWidth="1"/>
    <col min="3845" max="3845" width="9.28515625" style="36" customWidth="1"/>
    <col min="3846" max="3846" width="7.140625" style="36" customWidth="1"/>
    <col min="3847" max="4096" width="9.140625" style="36"/>
    <col min="4097" max="4097" width="48.85546875" style="36" customWidth="1"/>
    <col min="4098" max="4098" width="10.85546875" style="36" customWidth="1"/>
    <col min="4099" max="4099" width="10.140625" style="36" customWidth="1"/>
    <col min="4100" max="4100" width="10" style="36" customWidth="1"/>
    <col min="4101" max="4101" width="9.28515625" style="36" customWidth="1"/>
    <col min="4102" max="4102" width="7.140625" style="36" customWidth="1"/>
    <col min="4103" max="4352" width="9.140625" style="36"/>
    <col min="4353" max="4353" width="48.85546875" style="36" customWidth="1"/>
    <col min="4354" max="4354" width="10.85546875" style="36" customWidth="1"/>
    <col min="4355" max="4355" width="10.140625" style="36" customWidth="1"/>
    <col min="4356" max="4356" width="10" style="36" customWidth="1"/>
    <col min="4357" max="4357" width="9.28515625" style="36" customWidth="1"/>
    <col min="4358" max="4358" width="7.140625" style="36" customWidth="1"/>
    <col min="4359" max="4608" width="9.140625" style="36"/>
    <col min="4609" max="4609" width="48.85546875" style="36" customWidth="1"/>
    <col min="4610" max="4610" width="10.85546875" style="36" customWidth="1"/>
    <col min="4611" max="4611" width="10.140625" style="36" customWidth="1"/>
    <col min="4612" max="4612" width="10" style="36" customWidth="1"/>
    <col min="4613" max="4613" width="9.28515625" style="36" customWidth="1"/>
    <col min="4614" max="4614" width="7.140625" style="36" customWidth="1"/>
    <col min="4615" max="4864" width="9.140625" style="36"/>
    <col min="4865" max="4865" width="48.85546875" style="36" customWidth="1"/>
    <col min="4866" max="4866" width="10.85546875" style="36" customWidth="1"/>
    <col min="4867" max="4867" width="10.140625" style="36" customWidth="1"/>
    <col min="4868" max="4868" width="10" style="36" customWidth="1"/>
    <col min="4869" max="4869" width="9.28515625" style="36" customWidth="1"/>
    <col min="4870" max="4870" width="7.140625" style="36" customWidth="1"/>
    <col min="4871" max="5120" width="9.140625" style="36"/>
    <col min="5121" max="5121" width="48.85546875" style="36" customWidth="1"/>
    <col min="5122" max="5122" width="10.85546875" style="36" customWidth="1"/>
    <col min="5123" max="5123" width="10.140625" style="36" customWidth="1"/>
    <col min="5124" max="5124" width="10" style="36" customWidth="1"/>
    <col min="5125" max="5125" width="9.28515625" style="36" customWidth="1"/>
    <col min="5126" max="5126" width="7.140625" style="36" customWidth="1"/>
    <col min="5127" max="5376" width="9.140625" style="36"/>
    <col min="5377" max="5377" width="48.85546875" style="36" customWidth="1"/>
    <col min="5378" max="5378" width="10.85546875" style="36" customWidth="1"/>
    <col min="5379" max="5379" width="10.140625" style="36" customWidth="1"/>
    <col min="5380" max="5380" width="10" style="36" customWidth="1"/>
    <col min="5381" max="5381" width="9.28515625" style="36" customWidth="1"/>
    <col min="5382" max="5382" width="7.140625" style="36" customWidth="1"/>
    <col min="5383" max="5632" width="9.140625" style="36"/>
    <col min="5633" max="5633" width="48.85546875" style="36" customWidth="1"/>
    <col min="5634" max="5634" width="10.85546875" style="36" customWidth="1"/>
    <col min="5635" max="5635" width="10.140625" style="36" customWidth="1"/>
    <col min="5636" max="5636" width="10" style="36" customWidth="1"/>
    <col min="5637" max="5637" width="9.28515625" style="36" customWidth="1"/>
    <col min="5638" max="5638" width="7.140625" style="36" customWidth="1"/>
    <col min="5639" max="5888" width="9.140625" style="36"/>
    <col min="5889" max="5889" width="48.85546875" style="36" customWidth="1"/>
    <col min="5890" max="5890" width="10.85546875" style="36" customWidth="1"/>
    <col min="5891" max="5891" width="10.140625" style="36" customWidth="1"/>
    <col min="5892" max="5892" width="10" style="36" customWidth="1"/>
    <col min="5893" max="5893" width="9.28515625" style="36" customWidth="1"/>
    <col min="5894" max="5894" width="7.140625" style="36" customWidth="1"/>
    <col min="5895" max="6144" width="9.140625" style="36"/>
    <col min="6145" max="6145" width="48.85546875" style="36" customWidth="1"/>
    <col min="6146" max="6146" width="10.85546875" style="36" customWidth="1"/>
    <col min="6147" max="6147" width="10.140625" style="36" customWidth="1"/>
    <col min="6148" max="6148" width="10" style="36" customWidth="1"/>
    <col min="6149" max="6149" width="9.28515625" style="36" customWidth="1"/>
    <col min="6150" max="6150" width="7.140625" style="36" customWidth="1"/>
    <col min="6151" max="6400" width="9.140625" style="36"/>
    <col min="6401" max="6401" width="48.85546875" style="36" customWidth="1"/>
    <col min="6402" max="6402" width="10.85546875" style="36" customWidth="1"/>
    <col min="6403" max="6403" width="10.140625" style="36" customWidth="1"/>
    <col min="6404" max="6404" width="10" style="36" customWidth="1"/>
    <col min="6405" max="6405" width="9.28515625" style="36" customWidth="1"/>
    <col min="6406" max="6406" width="7.140625" style="36" customWidth="1"/>
    <col min="6407" max="6656" width="9.140625" style="36"/>
    <col min="6657" max="6657" width="48.85546875" style="36" customWidth="1"/>
    <col min="6658" max="6658" width="10.85546875" style="36" customWidth="1"/>
    <col min="6659" max="6659" width="10.140625" style="36" customWidth="1"/>
    <col min="6660" max="6660" width="10" style="36" customWidth="1"/>
    <col min="6661" max="6661" width="9.28515625" style="36" customWidth="1"/>
    <col min="6662" max="6662" width="7.140625" style="36" customWidth="1"/>
    <col min="6663" max="6912" width="9.140625" style="36"/>
    <col min="6913" max="6913" width="48.85546875" style="36" customWidth="1"/>
    <col min="6914" max="6914" width="10.85546875" style="36" customWidth="1"/>
    <col min="6915" max="6915" width="10.140625" style="36" customWidth="1"/>
    <col min="6916" max="6916" width="10" style="36" customWidth="1"/>
    <col min="6917" max="6917" width="9.28515625" style="36" customWidth="1"/>
    <col min="6918" max="6918" width="7.140625" style="36" customWidth="1"/>
    <col min="6919" max="7168" width="9.140625" style="36"/>
    <col min="7169" max="7169" width="48.85546875" style="36" customWidth="1"/>
    <col min="7170" max="7170" width="10.85546875" style="36" customWidth="1"/>
    <col min="7171" max="7171" width="10.140625" style="36" customWidth="1"/>
    <col min="7172" max="7172" width="10" style="36" customWidth="1"/>
    <col min="7173" max="7173" width="9.28515625" style="36" customWidth="1"/>
    <col min="7174" max="7174" width="7.140625" style="36" customWidth="1"/>
    <col min="7175" max="7424" width="9.140625" style="36"/>
    <col min="7425" max="7425" width="48.85546875" style="36" customWidth="1"/>
    <col min="7426" max="7426" width="10.85546875" style="36" customWidth="1"/>
    <col min="7427" max="7427" width="10.140625" style="36" customWidth="1"/>
    <col min="7428" max="7428" width="10" style="36" customWidth="1"/>
    <col min="7429" max="7429" width="9.28515625" style="36" customWidth="1"/>
    <col min="7430" max="7430" width="7.140625" style="36" customWidth="1"/>
    <col min="7431" max="7680" width="9.140625" style="36"/>
    <col min="7681" max="7681" width="48.85546875" style="36" customWidth="1"/>
    <col min="7682" max="7682" width="10.85546875" style="36" customWidth="1"/>
    <col min="7683" max="7683" width="10.140625" style="36" customWidth="1"/>
    <col min="7684" max="7684" width="10" style="36" customWidth="1"/>
    <col min="7685" max="7685" width="9.28515625" style="36" customWidth="1"/>
    <col min="7686" max="7686" width="7.140625" style="36" customWidth="1"/>
    <col min="7687" max="7936" width="9.140625" style="36"/>
    <col min="7937" max="7937" width="48.85546875" style="36" customWidth="1"/>
    <col min="7938" max="7938" width="10.85546875" style="36" customWidth="1"/>
    <col min="7939" max="7939" width="10.140625" style="36" customWidth="1"/>
    <col min="7940" max="7940" width="10" style="36" customWidth="1"/>
    <col min="7941" max="7941" width="9.28515625" style="36" customWidth="1"/>
    <col min="7942" max="7942" width="7.140625" style="36" customWidth="1"/>
    <col min="7943" max="8192" width="9.140625" style="36"/>
    <col min="8193" max="8193" width="48.85546875" style="36" customWidth="1"/>
    <col min="8194" max="8194" width="10.85546875" style="36" customWidth="1"/>
    <col min="8195" max="8195" width="10.140625" style="36" customWidth="1"/>
    <col min="8196" max="8196" width="10" style="36" customWidth="1"/>
    <col min="8197" max="8197" width="9.28515625" style="36" customWidth="1"/>
    <col min="8198" max="8198" width="7.140625" style="36" customWidth="1"/>
    <col min="8199" max="8448" width="9.140625" style="36"/>
    <col min="8449" max="8449" width="48.85546875" style="36" customWidth="1"/>
    <col min="8450" max="8450" width="10.85546875" style="36" customWidth="1"/>
    <col min="8451" max="8451" width="10.140625" style="36" customWidth="1"/>
    <col min="8452" max="8452" width="10" style="36" customWidth="1"/>
    <col min="8453" max="8453" width="9.28515625" style="36" customWidth="1"/>
    <col min="8454" max="8454" width="7.140625" style="36" customWidth="1"/>
    <col min="8455" max="8704" width="9.140625" style="36"/>
    <col min="8705" max="8705" width="48.85546875" style="36" customWidth="1"/>
    <col min="8706" max="8706" width="10.85546875" style="36" customWidth="1"/>
    <col min="8707" max="8707" width="10.140625" style="36" customWidth="1"/>
    <col min="8708" max="8708" width="10" style="36" customWidth="1"/>
    <col min="8709" max="8709" width="9.28515625" style="36" customWidth="1"/>
    <col min="8710" max="8710" width="7.140625" style="36" customWidth="1"/>
    <col min="8711" max="8960" width="9.140625" style="36"/>
    <col min="8961" max="8961" width="48.85546875" style="36" customWidth="1"/>
    <col min="8962" max="8962" width="10.85546875" style="36" customWidth="1"/>
    <col min="8963" max="8963" width="10.140625" style="36" customWidth="1"/>
    <col min="8964" max="8964" width="10" style="36" customWidth="1"/>
    <col min="8965" max="8965" width="9.28515625" style="36" customWidth="1"/>
    <col min="8966" max="8966" width="7.140625" style="36" customWidth="1"/>
    <col min="8967" max="9216" width="9.140625" style="36"/>
    <col min="9217" max="9217" width="48.85546875" style="36" customWidth="1"/>
    <col min="9218" max="9218" width="10.85546875" style="36" customWidth="1"/>
    <col min="9219" max="9219" width="10.140625" style="36" customWidth="1"/>
    <col min="9220" max="9220" width="10" style="36" customWidth="1"/>
    <col min="9221" max="9221" width="9.28515625" style="36" customWidth="1"/>
    <col min="9222" max="9222" width="7.140625" style="36" customWidth="1"/>
    <col min="9223" max="9472" width="9.140625" style="36"/>
    <col min="9473" max="9473" width="48.85546875" style="36" customWidth="1"/>
    <col min="9474" max="9474" width="10.85546875" style="36" customWidth="1"/>
    <col min="9475" max="9475" width="10.140625" style="36" customWidth="1"/>
    <col min="9476" max="9476" width="10" style="36" customWidth="1"/>
    <col min="9477" max="9477" width="9.28515625" style="36" customWidth="1"/>
    <col min="9478" max="9478" width="7.140625" style="36" customWidth="1"/>
    <col min="9479" max="9728" width="9.140625" style="36"/>
    <col min="9729" max="9729" width="48.85546875" style="36" customWidth="1"/>
    <col min="9730" max="9730" width="10.85546875" style="36" customWidth="1"/>
    <col min="9731" max="9731" width="10.140625" style="36" customWidth="1"/>
    <col min="9732" max="9732" width="10" style="36" customWidth="1"/>
    <col min="9733" max="9733" width="9.28515625" style="36" customWidth="1"/>
    <col min="9734" max="9734" width="7.140625" style="36" customWidth="1"/>
    <col min="9735" max="9984" width="9.140625" style="36"/>
    <col min="9985" max="9985" width="48.85546875" style="36" customWidth="1"/>
    <col min="9986" max="9986" width="10.85546875" style="36" customWidth="1"/>
    <col min="9987" max="9987" width="10.140625" style="36" customWidth="1"/>
    <col min="9988" max="9988" width="10" style="36" customWidth="1"/>
    <col min="9989" max="9989" width="9.28515625" style="36" customWidth="1"/>
    <col min="9990" max="9990" width="7.140625" style="36" customWidth="1"/>
    <col min="9991" max="10240" width="9.140625" style="36"/>
    <col min="10241" max="10241" width="48.85546875" style="36" customWidth="1"/>
    <col min="10242" max="10242" width="10.85546875" style="36" customWidth="1"/>
    <col min="10243" max="10243" width="10.140625" style="36" customWidth="1"/>
    <col min="10244" max="10244" width="10" style="36" customWidth="1"/>
    <col min="10245" max="10245" width="9.28515625" style="36" customWidth="1"/>
    <col min="10246" max="10246" width="7.140625" style="36" customWidth="1"/>
    <col min="10247" max="10496" width="9.140625" style="36"/>
    <col min="10497" max="10497" width="48.85546875" style="36" customWidth="1"/>
    <col min="10498" max="10498" width="10.85546875" style="36" customWidth="1"/>
    <col min="10499" max="10499" width="10.140625" style="36" customWidth="1"/>
    <col min="10500" max="10500" width="10" style="36" customWidth="1"/>
    <col min="10501" max="10501" width="9.28515625" style="36" customWidth="1"/>
    <col min="10502" max="10502" width="7.140625" style="36" customWidth="1"/>
    <col min="10503" max="10752" width="9.140625" style="36"/>
    <col min="10753" max="10753" width="48.85546875" style="36" customWidth="1"/>
    <col min="10754" max="10754" width="10.85546875" style="36" customWidth="1"/>
    <col min="10755" max="10755" width="10.140625" style="36" customWidth="1"/>
    <col min="10756" max="10756" width="10" style="36" customWidth="1"/>
    <col min="10757" max="10757" width="9.28515625" style="36" customWidth="1"/>
    <col min="10758" max="10758" width="7.140625" style="36" customWidth="1"/>
    <col min="10759" max="11008" width="9.140625" style="36"/>
    <col min="11009" max="11009" width="48.85546875" style="36" customWidth="1"/>
    <col min="11010" max="11010" width="10.85546875" style="36" customWidth="1"/>
    <col min="11011" max="11011" width="10.140625" style="36" customWidth="1"/>
    <col min="11012" max="11012" width="10" style="36" customWidth="1"/>
    <col min="11013" max="11013" width="9.28515625" style="36" customWidth="1"/>
    <col min="11014" max="11014" width="7.140625" style="36" customWidth="1"/>
    <col min="11015" max="11264" width="9.140625" style="36"/>
    <col min="11265" max="11265" width="48.85546875" style="36" customWidth="1"/>
    <col min="11266" max="11266" width="10.85546875" style="36" customWidth="1"/>
    <col min="11267" max="11267" width="10.140625" style="36" customWidth="1"/>
    <col min="11268" max="11268" width="10" style="36" customWidth="1"/>
    <col min="11269" max="11269" width="9.28515625" style="36" customWidth="1"/>
    <col min="11270" max="11270" width="7.140625" style="36" customWidth="1"/>
    <col min="11271" max="11520" width="9.140625" style="36"/>
    <col min="11521" max="11521" width="48.85546875" style="36" customWidth="1"/>
    <col min="11522" max="11522" width="10.85546875" style="36" customWidth="1"/>
    <col min="11523" max="11523" width="10.140625" style="36" customWidth="1"/>
    <col min="11524" max="11524" width="10" style="36" customWidth="1"/>
    <col min="11525" max="11525" width="9.28515625" style="36" customWidth="1"/>
    <col min="11526" max="11526" width="7.140625" style="36" customWidth="1"/>
    <col min="11527" max="11776" width="9.140625" style="36"/>
    <col min="11777" max="11777" width="48.85546875" style="36" customWidth="1"/>
    <col min="11778" max="11778" width="10.85546875" style="36" customWidth="1"/>
    <col min="11779" max="11779" width="10.140625" style="36" customWidth="1"/>
    <col min="11780" max="11780" width="10" style="36" customWidth="1"/>
    <col min="11781" max="11781" width="9.28515625" style="36" customWidth="1"/>
    <col min="11782" max="11782" width="7.140625" style="36" customWidth="1"/>
    <col min="11783" max="12032" width="9.140625" style="36"/>
    <col min="12033" max="12033" width="48.85546875" style="36" customWidth="1"/>
    <col min="12034" max="12034" width="10.85546875" style="36" customWidth="1"/>
    <col min="12035" max="12035" width="10.140625" style="36" customWidth="1"/>
    <col min="12036" max="12036" width="10" style="36" customWidth="1"/>
    <col min="12037" max="12037" width="9.28515625" style="36" customWidth="1"/>
    <col min="12038" max="12038" width="7.140625" style="36" customWidth="1"/>
    <col min="12039" max="12288" width="9.140625" style="36"/>
    <col min="12289" max="12289" width="48.85546875" style="36" customWidth="1"/>
    <col min="12290" max="12290" width="10.85546875" style="36" customWidth="1"/>
    <col min="12291" max="12291" width="10.140625" style="36" customWidth="1"/>
    <col min="12292" max="12292" width="10" style="36" customWidth="1"/>
    <col min="12293" max="12293" width="9.28515625" style="36" customWidth="1"/>
    <col min="12294" max="12294" width="7.140625" style="36" customWidth="1"/>
    <col min="12295" max="12544" width="9.140625" style="36"/>
    <col min="12545" max="12545" width="48.85546875" style="36" customWidth="1"/>
    <col min="12546" max="12546" width="10.85546875" style="36" customWidth="1"/>
    <col min="12547" max="12547" width="10.140625" style="36" customWidth="1"/>
    <col min="12548" max="12548" width="10" style="36" customWidth="1"/>
    <col min="12549" max="12549" width="9.28515625" style="36" customWidth="1"/>
    <col min="12550" max="12550" width="7.140625" style="36" customWidth="1"/>
    <col min="12551" max="12800" width="9.140625" style="36"/>
    <col min="12801" max="12801" width="48.85546875" style="36" customWidth="1"/>
    <col min="12802" max="12802" width="10.85546875" style="36" customWidth="1"/>
    <col min="12803" max="12803" width="10.140625" style="36" customWidth="1"/>
    <col min="12804" max="12804" width="10" style="36" customWidth="1"/>
    <col min="12805" max="12805" width="9.28515625" style="36" customWidth="1"/>
    <col min="12806" max="12806" width="7.140625" style="36" customWidth="1"/>
    <col min="12807" max="13056" width="9.140625" style="36"/>
    <col min="13057" max="13057" width="48.85546875" style="36" customWidth="1"/>
    <col min="13058" max="13058" width="10.85546875" style="36" customWidth="1"/>
    <col min="13059" max="13059" width="10.140625" style="36" customWidth="1"/>
    <col min="13060" max="13060" width="10" style="36" customWidth="1"/>
    <col min="13061" max="13061" width="9.28515625" style="36" customWidth="1"/>
    <col min="13062" max="13062" width="7.140625" style="36" customWidth="1"/>
    <col min="13063" max="13312" width="9.140625" style="36"/>
    <col min="13313" max="13313" width="48.85546875" style="36" customWidth="1"/>
    <col min="13314" max="13314" width="10.85546875" style="36" customWidth="1"/>
    <col min="13315" max="13315" width="10.140625" style="36" customWidth="1"/>
    <col min="13316" max="13316" width="10" style="36" customWidth="1"/>
    <col min="13317" max="13317" width="9.28515625" style="36" customWidth="1"/>
    <col min="13318" max="13318" width="7.140625" style="36" customWidth="1"/>
    <col min="13319" max="13568" width="9.140625" style="36"/>
    <col min="13569" max="13569" width="48.85546875" style="36" customWidth="1"/>
    <col min="13570" max="13570" width="10.85546875" style="36" customWidth="1"/>
    <col min="13571" max="13571" width="10.140625" style="36" customWidth="1"/>
    <col min="13572" max="13572" width="10" style="36" customWidth="1"/>
    <col min="13573" max="13573" width="9.28515625" style="36" customWidth="1"/>
    <col min="13574" max="13574" width="7.140625" style="36" customWidth="1"/>
    <col min="13575" max="13824" width="9.140625" style="36"/>
    <col min="13825" max="13825" width="48.85546875" style="36" customWidth="1"/>
    <col min="13826" max="13826" width="10.85546875" style="36" customWidth="1"/>
    <col min="13827" max="13827" width="10.140625" style="36" customWidth="1"/>
    <col min="13828" max="13828" width="10" style="36" customWidth="1"/>
    <col min="13829" max="13829" width="9.28515625" style="36" customWidth="1"/>
    <col min="13830" max="13830" width="7.140625" style="36" customWidth="1"/>
    <col min="13831" max="14080" width="9.140625" style="36"/>
    <col min="14081" max="14081" width="48.85546875" style="36" customWidth="1"/>
    <col min="14082" max="14082" width="10.85546875" style="36" customWidth="1"/>
    <col min="14083" max="14083" width="10.140625" style="36" customWidth="1"/>
    <col min="14084" max="14084" width="10" style="36" customWidth="1"/>
    <col min="14085" max="14085" width="9.28515625" style="36" customWidth="1"/>
    <col min="14086" max="14086" width="7.140625" style="36" customWidth="1"/>
    <col min="14087" max="14336" width="9.140625" style="36"/>
    <col min="14337" max="14337" width="48.85546875" style="36" customWidth="1"/>
    <col min="14338" max="14338" width="10.85546875" style="36" customWidth="1"/>
    <col min="14339" max="14339" width="10.140625" style="36" customWidth="1"/>
    <col min="14340" max="14340" width="10" style="36" customWidth="1"/>
    <col min="14341" max="14341" width="9.28515625" style="36" customWidth="1"/>
    <col min="14342" max="14342" width="7.140625" style="36" customWidth="1"/>
    <col min="14343" max="14592" width="9.140625" style="36"/>
    <col min="14593" max="14593" width="48.85546875" style="36" customWidth="1"/>
    <col min="14594" max="14594" width="10.85546875" style="36" customWidth="1"/>
    <col min="14595" max="14595" width="10.140625" style="36" customWidth="1"/>
    <col min="14596" max="14596" width="10" style="36" customWidth="1"/>
    <col min="14597" max="14597" width="9.28515625" style="36" customWidth="1"/>
    <col min="14598" max="14598" width="7.140625" style="36" customWidth="1"/>
    <col min="14599" max="14848" width="9.140625" style="36"/>
    <col min="14849" max="14849" width="48.85546875" style="36" customWidth="1"/>
    <col min="14850" max="14850" width="10.85546875" style="36" customWidth="1"/>
    <col min="14851" max="14851" width="10.140625" style="36" customWidth="1"/>
    <col min="14852" max="14852" width="10" style="36" customWidth="1"/>
    <col min="14853" max="14853" width="9.28515625" style="36" customWidth="1"/>
    <col min="14854" max="14854" width="7.140625" style="36" customWidth="1"/>
    <col min="14855" max="15104" width="9.140625" style="36"/>
    <col min="15105" max="15105" width="48.85546875" style="36" customWidth="1"/>
    <col min="15106" max="15106" width="10.85546875" style="36" customWidth="1"/>
    <col min="15107" max="15107" width="10.140625" style="36" customWidth="1"/>
    <col min="15108" max="15108" width="10" style="36" customWidth="1"/>
    <col min="15109" max="15109" width="9.28515625" style="36" customWidth="1"/>
    <col min="15110" max="15110" width="7.140625" style="36" customWidth="1"/>
    <col min="15111" max="15360" width="9.140625" style="36"/>
    <col min="15361" max="15361" width="48.85546875" style="36" customWidth="1"/>
    <col min="15362" max="15362" width="10.85546875" style="36" customWidth="1"/>
    <col min="15363" max="15363" width="10.140625" style="36" customWidth="1"/>
    <col min="15364" max="15364" width="10" style="36" customWidth="1"/>
    <col min="15365" max="15365" width="9.28515625" style="36" customWidth="1"/>
    <col min="15366" max="15366" width="7.140625" style="36" customWidth="1"/>
    <col min="15367" max="15616" width="9.140625" style="36"/>
    <col min="15617" max="15617" width="48.85546875" style="36" customWidth="1"/>
    <col min="15618" max="15618" width="10.85546875" style="36" customWidth="1"/>
    <col min="15619" max="15619" width="10.140625" style="36" customWidth="1"/>
    <col min="15620" max="15620" width="10" style="36" customWidth="1"/>
    <col min="15621" max="15621" width="9.28515625" style="36" customWidth="1"/>
    <col min="15622" max="15622" width="7.140625" style="36" customWidth="1"/>
    <col min="15623" max="15872" width="9.140625" style="36"/>
    <col min="15873" max="15873" width="48.85546875" style="36" customWidth="1"/>
    <col min="15874" max="15874" width="10.85546875" style="36" customWidth="1"/>
    <col min="15875" max="15875" width="10.140625" style="36" customWidth="1"/>
    <col min="15876" max="15876" width="10" style="36" customWidth="1"/>
    <col min="15877" max="15877" width="9.28515625" style="36" customWidth="1"/>
    <col min="15878" max="15878" width="7.140625" style="36" customWidth="1"/>
    <col min="15879" max="16128" width="9.140625" style="36"/>
    <col min="16129" max="16129" width="48.85546875" style="36" customWidth="1"/>
    <col min="16130" max="16130" width="10.85546875" style="36" customWidth="1"/>
    <col min="16131" max="16131" width="10.140625" style="36" customWidth="1"/>
    <col min="16132" max="16132" width="10" style="36" customWidth="1"/>
    <col min="16133" max="16133" width="9.28515625" style="36" customWidth="1"/>
    <col min="16134" max="16134" width="7.140625" style="36" customWidth="1"/>
    <col min="16135" max="16384" width="9.140625" style="36"/>
  </cols>
  <sheetData>
    <row r="1" spans="1:6" ht="25.5" customHeight="1">
      <c r="A1" s="481" t="s">
        <v>52</v>
      </c>
      <c r="B1" s="481"/>
      <c r="C1" s="481"/>
      <c r="D1" s="481"/>
      <c r="E1" s="481"/>
      <c r="F1" s="481"/>
    </row>
    <row r="2" spans="1:6">
      <c r="A2" s="482" t="s">
        <v>528</v>
      </c>
      <c r="B2" s="482"/>
      <c r="C2" s="482"/>
      <c r="D2" s="482"/>
      <c r="E2" s="482"/>
      <c r="F2" s="482"/>
    </row>
    <row r="3" spans="1:6" ht="22.5" customHeight="1">
      <c r="A3" s="483" t="s">
        <v>2</v>
      </c>
      <c r="B3" s="485" t="s">
        <v>53</v>
      </c>
      <c r="C3" s="483" t="s">
        <v>54</v>
      </c>
      <c r="D3" s="483"/>
      <c r="E3" s="483"/>
      <c r="F3" s="487" t="s">
        <v>55</v>
      </c>
    </row>
    <row r="4" spans="1:6" ht="22.5" customHeight="1">
      <c r="A4" s="484"/>
      <c r="B4" s="486"/>
      <c r="C4" s="313" t="s">
        <v>56</v>
      </c>
      <c r="D4" s="313" t="s">
        <v>57</v>
      </c>
      <c r="E4" s="312" t="s">
        <v>10</v>
      </c>
      <c r="F4" s="488"/>
    </row>
    <row r="5" spans="1:6" s="39" customFormat="1" ht="27.75" customHeight="1">
      <c r="A5" s="37" t="s">
        <v>58</v>
      </c>
      <c r="B5" s="38">
        <v>25552318.699999999</v>
      </c>
      <c r="C5" s="38">
        <f>SUM(C6:C17)</f>
        <v>33588387</v>
      </c>
      <c r="D5" s="38">
        <f>SUM(D6:D17)</f>
        <v>25776162.399999999</v>
      </c>
      <c r="E5" s="16">
        <f>D5/C5*100</f>
        <v>76.741292756928161</v>
      </c>
      <c r="F5" s="38">
        <f>D5/B5*100</f>
        <v>100.87602108688476</v>
      </c>
    </row>
    <row r="6" spans="1:6" s="39" customFormat="1" ht="17.25" customHeight="1">
      <c r="A6" s="40" t="s">
        <v>59</v>
      </c>
      <c r="B6" s="16">
        <v>13338042.300000001</v>
      </c>
      <c r="C6" s="16">
        <v>13793232.5</v>
      </c>
      <c r="D6" s="16">
        <v>13151086.699999999</v>
      </c>
      <c r="E6" s="16">
        <f>D6/C6*100</f>
        <v>95.344486508148108</v>
      </c>
      <c r="F6" s="16">
        <f t="shared" ref="F6:F17" si="0">D6/B6*100</f>
        <v>98.598328031993105</v>
      </c>
    </row>
    <row r="7" spans="1:6" s="39" customFormat="1" ht="17.25" customHeight="1">
      <c r="A7" s="41" t="s">
        <v>60</v>
      </c>
      <c r="B7" s="16">
        <v>1447516</v>
      </c>
      <c r="C7" s="16">
        <v>1511595.5</v>
      </c>
      <c r="D7" s="16">
        <v>1430661.6</v>
      </c>
      <c r="E7" s="16">
        <f>D6/C6*100</f>
        <v>95.344486508148108</v>
      </c>
      <c r="F7" s="16">
        <f t="shared" si="0"/>
        <v>98.835632904921269</v>
      </c>
    </row>
    <row r="8" spans="1:6" s="39" customFormat="1" ht="17.25" customHeight="1">
      <c r="A8" s="40" t="s">
        <v>61</v>
      </c>
      <c r="B8" s="346">
        <v>1376360.8</v>
      </c>
      <c r="C8" s="346">
        <v>2093870.1</v>
      </c>
      <c r="D8" s="346">
        <v>1656877.1</v>
      </c>
      <c r="E8" s="16">
        <f>D7/C7*100</f>
        <v>94.645796444882251</v>
      </c>
      <c r="F8" s="16">
        <f t="shared" si="0"/>
        <v>120.38101491992508</v>
      </c>
    </row>
    <row r="9" spans="1:6" s="39" customFormat="1" ht="17.25" customHeight="1">
      <c r="A9" s="40" t="s">
        <v>62</v>
      </c>
      <c r="B9" s="16">
        <v>434425</v>
      </c>
      <c r="C9" s="16">
        <v>482547.8</v>
      </c>
      <c r="D9" s="16">
        <v>423618.6</v>
      </c>
      <c r="E9" s="16">
        <f t="shared" ref="E9:E16" si="1">D9/C9*100</f>
        <v>87.787904120586603</v>
      </c>
      <c r="F9" s="16">
        <f t="shared" si="0"/>
        <v>97.512482016458534</v>
      </c>
    </row>
    <row r="10" spans="1:6" s="39" customFormat="1" ht="17.25" customHeight="1">
      <c r="A10" s="40" t="s">
        <v>63</v>
      </c>
      <c r="B10" s="16">
        <v>730144.8</v>
      </c>
      <c r="C10" s="16">
        <v>1086201.5</v>
      </c>
      <c r="D10" s="16">
        <v>850763</v>
      </c>
      <c r="E10" s="16">
        <f t="shared" si="1"/>
        <v>78.324601834926582</v>
      </c>
      <c r="F10" s="16">
        <f t="shared" si="0"/>
        <v>116.51976429880757</v>
      </c>
    </row>
    <row r="11" spans="1:6" s="39" customFormat="1" ht="17.25" customHeight="1">
      <c r="A11" s="40" t="s">
        <v>64</v>
      </c>
      <c r="B11" s="16">
        <v>172896</v>
      </c>
      <c r="C11" s="16">
        <v>143134.20000000001</v>
      </c>
      <c r="D11" s="16">
        <v>129147.4</v>
      </c>
      <c r="E11" s="16">
        <f t="shared" si="1"/>
        <v>90.228191445510561</v>
      </c>
      <c r="F11" s="16">
        <f t="shared" si="0"/>
        <v>74.696580603368503</v>
      </c>
    </row>
    <row r="12" spans="1:6" s="39" customFormat="1" ht="17.25" customHeight="1">
      <c r="A12" s="40" t="s">
        <v>65</v>
      </c>
      <c r="B12" s="16">
        <v>109681</v>
      </c>
      <c r="C12" s="16">
        <v>99907.9</v>
      </c>
      <c r="D12" s="16">
        <v>86693.6</v>
      </c>
      <c r="E12" s="16">
        <f t="shared" si="1"/>
        <v>86.773518410456035</v>
      </c>
      <c r="F12" s="16">
        <f t="shared" si="0"/>
        <v>79.041584230632481</v>
      </c>
    </row>
    <row r="13" spans="1:6" s="39" customFormat="1" ht="17.25" customHeight="1">
      <c r="A13" s="40" t="s">
        <v>66</v>
      </c>
      <c r="B13" s="42">
        <v>378036.6</v>
      </c>
      <c r="C13" s="42">
        <v>781128.3</v>
      </c>
      <c r="D13" s="42">
        <v>676693.2</v>
      </c>
      <c r="E13" s="16">
        <f t="shared" si="1"/>
        <v>86.630224509853235</v>
      </c>
      <c r="F13" s="16">
        <f t="shared" si="0"/>
        <v>179.0020331364741</v>
      </c>
    </row>
    <row r="14" spans="1:6" s="39" customFormat="1" ht="17.25" customHeight="1">
      <c r="A14" s="40" t="s">
        <v>67</v>
      </c>
      <c r="B14" s="42">
        <v>416202.9</v>
      </c>
      <c r="C14" s="42">
        <v>3796212.7</v>
      </c>
      <c r="D14" s="42">
        <v>1393376.8</v>
      </c>
      <c r="E14" s="16">
        <f t="shared" si="1"/>
        <v>36.7043922486219</v>
      </c>
      <c r="F14" s="16">
        <f t="shared" si="0"/>
        <v>334.78305893591801</v>
      </c>
    </row>
    <row r="15" spans="1:6" ht="17.25" customHeight="1">
      <c r="A15" s="40" t="s">
        <v>68</v>
      </c>
      <c r="B15" s="43">
        <v>169010.2</v>
      </c>
      <c r="C15" s="43">
        <v>153264.29999999999</v>
      </c>
      <c r="D15" s="43">
        <v>148936</v>
      </c>
      <c r="E15" s="16">
        <f t="shared" si="1"/>
        <v>97.175924204136265</v>
      </c>
      <c r="F15" s="16">
        <v>0</v>
      </c>
    </row>
    <row r="16" spans="1:6" ht="17.25" customHeight="1">
      <c r="A16" s="44" t="s">
        <v>69</v>
      </c>
      <c r="B16" s="45">
        <v>3349521</v>
      </c>
      <c r="C16" s="46">
        <v>4386364.8</v>
      </c>
      <c r="D16" s="45">
        <v>3104329.5</v>
      </c>
      <c r="E16" s="16">
        <f t="shared" si="1"/>
        <v>70.772259981659531</v>
      </c>
      <c r="F16" s="16">
        <f t="shared" si="0"/>
        <v>92.679804067506964</v>
      </c>
    </row>
    <row r="17" spans="1:6" ht="17.25" customHeight="1">
      <c r="A17" s="47" t="s">
        <v>70</v>
      </c>
      <c r="B17" s="48">
        <v>3630482.2</v>
      </c>
      <c r="C17" s="49">
        <v>5260927.4000000004</v>
      </c>
      <c r="D17" s="48">
        <v>2723978.9</v>
      </c>
      <c r="E17" s="50">
        <v>0</v>
      </c>
      <c r="F17" s="50">
        <f t="shared" si="0"/>
        <v>75.030774148954634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58"/>
  <sheetViews>
    <sheetView workbookViewId="0">
      <selection sqref="A1:XFD1048576"/>
    </sheetView>
  </sheetViews>
  <sheetFormatPr defaultRowHeight="15"/>
  <cols>
    <col min="1" max="1" width="13.7109375" style="460" customWidth="1"/>
    <col min="2" max="2" width="4" style="36" customWidth="1"/>
    <col min="3" max="3" width="4.28515625" style="36" customWidth="1"/>
    <col min="4" max="4" width="5.7109375" style="290" customWidth="1"/>
    <col min="5" max="5" width="0.140625" style="442" hidden="1" customWidth="1"/>
    <col min="6" max="7" width="0.140625" style="290" hidden="1" customWidth="1"/>
    <col min="8" max="9" width="5.85546875" style="290" customWidth="1"/>
    <col min="10" max="10" width="6.42578125" style="36" customWidth="1"/>
    <col min="11" max="11" width="6.140625" style="36" customWidth="1"/>
    <col min="12" max="12" width="5.7109375" style="36" customWidth="1"/>
    <col min="13" max="13" width="6.28515625" style="36" customWidth="1"/>
    <col min="14" max="16384" width="9.140625" style="36"/>
  </cols>
  <sheetData>
    <row r="1" spans="1:23" ht="15" customHeight="1">
      <c r="A1" s="624" t="s">
        <v>368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441"/>
      <c r="O1" s="441"/>
      <c r="P1" s="441"/>
      <c r="Q1" s="441"/>
      <c r="R1" s="441"/>
      <c r="S1" s="441"/>
      <c r="T1" s="441"/>
      <c r="U1" s="441"/>
      <c r="V1" s="441"/>
      <c r="W1" s="441"/>
    </row>
    <row r="2" spans="1:23">
      <c r="A2" s="228" t="s">
        <v>550</v>
      </c>
      <c r="B2" s="23"/>
      <c r="C2" s="23"/>
      <c r="D2" s="289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</row>
    <row r="3" spans="1:23" ht="15" customHeight="1">
      <c r="A3" s="483"/>
      <c r="B3" s="483"/>
      <c r="C3" s="627" t="s">
        <v>369</v>
      </c>
      <c r="D3" s="625" t="s">
        <v>462</v>
      </c>
      <c r="E3" s="625" t="s">
        <v>370</v>
      </c>
      <c r="F3" s="625"/>
      <c r="G3" s="625"/>
      <c r="H3" s="625"/>
      <c r="I3" s="625"/>
      <c r="J3" s="625"/>
      <c r="K3" s="625"/>
      <c r="L3" s="625"/>
      <c r="M3" s="626"/>
      <c r="N3" s="441"/>
      <c r="O3" s="441"/>
      <c r="P3" s="441"/>
      <c r="Q3" s="441"/>
      <c r="R3" s="441"/>
      <c r="S3" s="441"/>
      <c r="T3" s="441"/>
      <c r="U3" s="441"/>
      <c r="V3" s="441"/>
      <c r="W3" s="441"/>
    </row>
    <row r="4" spans="1:23" ht="26.25" customHeight="1">
      <c r="A4" s="483"/>
      <c r="B4" s="483"/>
      <c r="C4" s="627"/>
      <c r="D4" s="625"/>
      <c r="E4" s="304" t="s">
        <v>371</v>
      </c>
      <c r="F4" s="304" t="s">
        <v>372</v>
      </c>
      <c r="G4" s="304" t="s">
        <v>463</v>
      </c>
      <c r="H4" s="304" t="s">
        <v>464</v>
      </c>
      <c r="I4" s="304" t="s">
        <v>465</v>
      </c>
      <c r="J4" s="304" t="s">
        <v>466</v>
      </c>
      <c r="K4" s="304" t="s">
        <v>574</v>
      </c>
      <c r="L4" s="443" t="s">
        <v>575</v>
      </c>
      <c r="M4" s="443" t="s">
        <v>576</v>
      </c>
      <c r="N4" s="441"/>
      <c r="O4" s="441"/>
      <c r="P4" s="441"/>
      <c r="Q4" s="441"/>
      <c r="R4" s="441"/>
      <c r="S4" s="441"/>
      <c r="T4" s="441"/>
      <c r="U4" s="441"/>
      <c r="V4" s="441"/>
      <c r="W4" s="441"/>
    </row>
    <row r="5" spans="1:23" ht="15" customHeight="1">
      <c r="A5" s="229" t="s">
        <v>373</v>
      </c>
      <c r="B5" s="229"/>
      <c r="C5" s="229"/>
      <c r="D5" s="320"/>
      <c r="E5" s="320"/>
      <c r="F5" s="444"/>
      <c r="G5" s="444"/>
      <c r="H5" s="444"/>
      <c r="I5" s="444"/>
      <c r="J5" s="444"/>
      <c r="K5" s="444"/>
      <c r="L5" s="445"/>
      <c r="M5" s="445"/>
      <c r="N5" s="441"/>
      <c r="O5" s="441"/>
      <c r="P5" s="441"/>
      <c r="Q5" s="441"/>
      <c r="R5" s="441"/>
      <c r="S5" s="441"/>
      <c r="T5" s="441"/>
      <c r="U5" s="441"/>
      <c r="V5" s="441"/>
      <c r="W5" s="441"/>
    </row>
    <row r="6" spans="1:23" ht="15" customHeight="1">
      <c r="A6" s="229" t="s">
        <v>374</v>
      </c>
      <c r="B6" s="229"/>
      <c r="C6" s="229"/>
      <c r="D6" s="320"/>
      <c r="E6" s="320"/>
      <c r="F6" s="444"/>
      <c r="G6" s="444"/>
      <c r="H6" s="444"/>
      <c r="I6" s="444"/>
      <c r="J6" s="444"/>
      <c r="K6" s="444"/>
      <c r="L6" s="445"/>
      <c r="M6" s="445"/>
      <c r="N6" s="441"/>
      <c r="O6" s="441"/>
      <c r="P6" s="441"/>
      <c r="Q6" s="441"/>
      <c r="R6" s="441"/>
      <c r="S6" s="441"/>
      <c r="T6" s="441"/>
      <c r="U6" s="441"/>
      <c r="V6" s="441"/>
      <c r="W6" s="441"/>
    </row>
    <row r="7" spans="1:23" ht="15" customHeight="1">
      <c r="A7" s="548" t="s">
        <v>375</v>
      </c>
      <c r="B7" s="312" t="s">
        <v>376</v>
      </c>
      <c r="C7" s="312" t="s">
        <v>377</v>
      </c>
      <c r="D7" s="446">
        <v>1035.7</v>
      </c>
      <c r="E7" s="447">
        <v>993.3</v>
      </c>
      <c r="F7" s="448">
        <v>960.5</v>
      </c>
      <c r="G7" s="448">
        <v>1103.5999999999999</v>
      </c>
      <c r="H7" s="448">
        <v>1124.5999999999999</v>
      </c>
      <c r="I7" s="448">
        <v>1120.8</v>
      </c>
      <c r="J7" s="448">
        <v>1108.333333</v>
      </c>
      <c r="K7" s="448">
        <v>1109.666667</v>
      </c>
      <c r="L7" s="449">
        <v>1209.2</v>
      </c>
      <c r="M7" s="449">
        <v>1076.24502544444</v>
      </c>
      <c r="N7" s="441"/>
      <c r="O7" s="441"/>
      <c r="P7" s="441"/>
      <c r="Q7" s="441"/>
      <c r="R7" s="441"/>
      <c r="S7" s="441"/>
      <c r="T7" s="441"/>
      <c r="U7" s="441"/>
      <c r="V7" s="441"/>
      <c r="W7" s="441"/>
    </row>
    <row r="8" spans="1:23" ht="15" customHeight="1">
      <c r="A8" s="548"/>
      <c r="B8" s="312" t="s">
        <v>378</v>
      </c>
      <c r="C8" s="312" t="s">
        <v>377</v>
      </c>
      <c r="D8" s="446">
        <v>784.2</v>
      </c>
      <c r="E8" s="447">
        <v>822.7</v>
      </c>
      <c r="F8" s="448">
        <v>827.5</v>
      </c>
      <c r="G8" s="448">
        <v>908.7</v>
      </c>
      <c r="H8" s="448">
        <v>930.8</v>
      </c>
      <c r="I8" s="448">
        <v>920.8</v>
      </c>
      <c r="J8" s="448">
        <v>925</v>
      </c>
      <c r="K8" s="448">
        <v>919.41666699999996</v>
      </c>
      <c r="L8" s="449">
        <v>1075</v>
      </c>
      <c r="M8" s="450">
        <v>899.73892777777803</v>
      </c>
      <c r="N8" s="441"/>
      <c r="O8" s="441"/>
      <c r="P8" s="441"/>
      <c r="Q8" s="441"/>
      <c r="R8" s="441"/>
      <c r="S8" s="441"/>
      <c r="T8" s="441"/>
      <c r="U8" s="441"/>
      <c r="V8" s="441"/>
      <c r="W8" s="441"/>
    </row>
    <row r="9" spans="1:23" ht="15" customHeight="1">
      <c r="A9" s="548" t="s">
        <v>379</v>
      </c>
      <c r="B9" s="312" t="s">
        <v>376</v>
      </c>
      <c r="C9" s="312" t="s">
        <v>377</v>
      </c>
      <c r="D9" s="446">
        <v>622.6</v>
      </c>
      <c r="E9" s="447">
        <v>575.79999999999995</v>
      </c>
      <c r="F9" s="448">
        <v>585.29999999999995</v>
      </c>
      <c r="G9" s="448">
        <v>615.4</v>
      </c>
      <c r="H9" s="448">
        <v>645.79999999999995</v>
      </c>
      <c r="I9" s="448">
        <v>629.20000000000005</v>
      </c>
      <c r="J9" s="448">
        <v>660.83333300000004</v>
      </c>
      <c r="K9" s="448">
        <v>660.83333300000004</v>
      </c>
      <c r="L9" s="449">
        <v>670.8</v>
      </c>
      <c r="M9" s="450">
        <v>635.79685955555601</v>
      </c>
      <c r="N9" s="441"/>
      <c r="O9" s="441"/>
      <c r="P9" s="441"/>
      <c r="Q9" s="441"/>
      <c r="R9" s="441"/>
      <c r="S9" s="441"/>
      <c r="T9" s="441"/>
      <c r="U9" s="441"/>
      <c r="V9" s="441"/>
      <c r="W9" s="441"/>
    </row>
    <row r="10" spans="1:23" ht="15" customHeight="1">
      <c r="A10" s="548"/>
      <c r="B10" s="312" t="s">
        <v>378</v>
      </c>
      <c r="C10" s="312" t="s">
        <v>377</v>
      </c>
      <c r="D10" s="446">
        <v>596.9</v>
      </c>
      <c r="E10" s="447">
        <v>522.79999999999995</v>
      </c>
      <c r="F10" s="448">
        <v>579.4</v>
      </c>
      <c r="G10" s="448">
        <v>580.20000000000005</v>
      </c>
      <c r="H10" s="448">
        <v>616.70000000000005</v>
      </c>
      <c r="I10" s="448">
        <v>602.5</v>
      </c>
      <c r="J10" s="448">
        <v>622.5</v>
      </c>
      <c r="K10" s="448">
        <v>622.5</v>
      </c>
      <c r="L10" s="449">
        <v>640</v>
      </c>
      <c r="M10" s="450">
        <v>604.75139733333299</v>
      </c>
      <c r="N10" s="441"/>
      <c r="O10" s="441"/>
      <c r="P10" s="441"/>
      <c r="Q10" s="441"/>
      <c r="R10" s="441"/>
      <c r="S10" s="441"/>
      <c r="T10" s="441"/>
      <c r="U10" s="441"/>
      <c r="V10" s="441"/>
      <c r="W10" s="441"/>
    </row>
    <row r="11" spans="1:23" ht="15" customHeight="1">
      <c r="A11" s="339" t="s">
        <v>380</v>
      </c>
      <c r="B11" s="312"/>
      <c r="C11" s="312"/>
      <c r="D11" s="446"/>
      <c r="E11" s="451"/>
      <c r="F11" s="448"/>
      <c r="G11" s="448"/>
      <c r="H11" s="448"/>
      <c r="I11" s="448"/>
      <c r="J11" s="448"/>
      <c r="K11" s="448"/>
      <c r="L11" s="449"/>
      <c r="M11" s="450"/>
      <c r="N11" s="441"/>
      <c r="O11" s="441"/>
      <c r="P11" s="441"/>
      <c r="Q11" s="441"/>
      <c r="R11" s="441"/>
      <c r="S11" s="441"/>
      <c r="T11" s="441"/>
      <c r="U11" s="441"/>
      <c r="V11" s="441"/>
      <c r="W11" s="441"/>
    </row>
    <row r="12" spans="1:23" ht="15" customHeight="1">
      <c r="A12" s="548" t="s">
        <v>375</v>
      </c>
      <c r="B12" s="312" t="s">
        <v>376</v>
      </c>
      <c r="C12" s="312" t="s">
        <v>377</v>
      </c>
      <c r="D12" s="446">
        <v>648.6</v>
      </c>
      <c r="E12" s="452">
        <v>684</v>
      </c>
      <c r="F12" s="448">
        <v>704.5</v>
      </c>
      <c r="G12" s="448">
        <v>726.8</v>
      </c>
      <c r="H12" s="448">
        <v>739.3</v>
      </c>
      <c r="I12" s="448" t="s">
        <v>467</v>
      </c>
      <c r="J12" s="448">
        <v>753.57142899999997</v>
      </c>
      <c r="K12" s="448">
        <v>745.21428600000002</v>
      </c>
      <c r="L12" s="449">
        <v>745.5</v>
      </c>
      <c r="M12" s="450">
        <v>731.28202077777803</v>
      </c>
      <c r="N12" s="441"/>
      <c r="O12" s="441"/>
      <c r="P12" s="441"/>
      <c r="Q12" s="441"/>
      <c r="R12" s="441"/>
      <c r="S12" s="441"/>
      <c r="T12" s="441"/>
      <c r="U12" s="441"/>
      <c r="V12" s="441"/>
      <c r="W12" s="441"/>
    </row>
    <row r="13" spans="1:23" ht="15" customHeight="1">
      <c r="A13" s="548"/>
      <c r="B13" s="312" t="s">
        <v>378</v>
      </c>
      <c r="C13" s="312" t="s">
        <v>377</v>
      </c>
      <c r="D13" s="446">
        <v>616.70000000000005</v>
      </c>
      <c r="E13" s="452">
        <v>629.20000000000005</v>
      </c>
      <c r="F13" s="448">
        <v>659.1</v>
      </c>
      <c r="G13" s="448">
        <v>669.6</v>
      </c>
      <c r="H13" s="448">
        <v>678.6</v>
      </c>
      <c r="I13" s="448">
        <v>714.4</v>
      </c>
      <c r="J13" s="448">
        <v>713.07692299999997</v>
      </c>
      <c r="K13" s="448">
        <v>709.23076900000001</v>
      </c>
      <c r="L13" s="449">
        <v>703.6</v>
      </c>
      <c r="M13" s="450">
        <v>688.43728866666697</v>
      </c>
      <c r="N13" s="441"/>
      <c r="O13" s="441"/>
      <c r="P13" s="441"/>
      <c r="Q13" s="441"/>
      <c r="R13" s="441"/>
      <c r="S13" s="441"/>
      <c r="T13" s="441"/>
      <c r="U13" s="441"/>
      <c r="V13" s="441"/>
      <c r="W13" s="441"/>
    </row>
    <row r="14" spans="1:23" ht="15" customHeight="1">
      <c r="A14" s="548" t="s">
        <v>379</v>
      </c>
      <c r="B14" s="312" t="s">
        <v>376</v>
      </c>
      <c r="C14" s="312" t="s">
        <v>377</v>
      </c>
      <c r="D14" s="446">
        <v>443.9</v>
      </c>
      <c r="E14" s="452">
        <v>491.9</v>
      </c>
      <c r="F14" s="448">
        <v>495.7</v>
      </c>
      <c r="G14" s="448">
        <v>491.4</v>
      </c>
      <c r="H14" s="448">
        <v>498.5</v>
      </c>
      <c r="I14" s="448">
        <v>533.29999999999995</v>
      </c>
      <c r="J14" s="448">
        <v>533.33333300000004</v>
      </c>
      <c r="K14" s="448">
        <v>538.88333299999999</v>
      </c>
      <c r="L14" s="449">
        <v>551.4</v>
      </c>
      <c r="M14" s="450">
        <v>515.81813811111101</v>
      </c>
      <c r="N14" s="441"/>
      <c r="O14" s="441"/>
      <c r="P14" s="441"/>
      <c r="Q14" s="441"/>
      <c r="R14" s="441"/>
      <c r="S14" s="441"/>
      <c r="T14" s="441"/>
      <c r="U14" s="441"/>
      <c r="V14" s="441"/>
      <c r="W14" s="441"/>
    </row>
    <row r="15" spans="1:23" ht="15" customHeight="1">
      <c r="A15" s="548"/>
      <c r="B15" s="312" t="s">
        <v>378</v>
      </c>
      <c r="C15" s="312" t="s">
        <v>377</v>
      </c>
      <c r="D15" s="446">
        <v>444.2</v>
      </c>
      <c r="E15" s="452">
        <v>477.4</v>
      </c>
      <c r="F15" s="448">
        <v>485.3</v>
      </c>
      <c r="G15" s="448">
        <v>474.6</v>
      </c>
      <c r="H15" s="448">
        <v>485.8</v>
      </c>
      <c r="I15" s="448">
        <v>521.9</v>
      </c>
      <c r="J15" s="448">
        <v>519.16666699999996</v>
      </c>
      <c r="K15" s="448">
        <v>524.71666700000003</v>
      </c>
      <c r="L15" s="449">
        <v>539.70000000000005</v>
      </c>
      <c r="M15" s="450">
        <v>503.73874655555602</v>
      </c>
      <c r="N15" s="441"/>
      <c r="O15" s="441"/>
      <c r="P15" s="441"/>
      <c r="Q15" s="441"/>
      <c r="R15" s="441"/>
      <c r="S15" s="441"/>
      <c r="T15" s="441"/>
      <c r="U15" s="441"/>
      <c r="V15" s="441"/>
      <c r="W15" s="441"/>
    </row>
    <row r="16" spans="1:23" ht="15" customHeight="1">
      <c r="A16" s="339" t="s">
        <v>381</v>
      </c>
      <c r="B16" s="312"/>
      <c r="C16" s="312"/>
      <c r="D16" s="446"/>
      <c r="E16" s="451"/>
      <c r="F16" s="448"/>
      <c r="G16" s="448"/>
      <c r="H16" s="448"/>
      <c r="I16" s="448"/>
      <c r="J16" s="448"/>
      <c r="K16" s="448"/>
      <c r="L16" s="449"/>
      <c r="M16" s="450"/>
      <c r="N16" s="441"/>
      <c r="O16" s="441"/>
      <c r="P16" s="441"/>
      <c r="Q16" s="441"/>
      <c r="R16" s="441"/>
      <c r="S16" s="441"/>
      <c r="T16" s="441"/>
      <c r="U16" s="441"/>
      <c r="V16" s="441"/>
      <c r="W16" s="441"/>
    </row>
    <row r="17" spans="1:23" ht="15" customHeight="1">
      <c r="A17" s="548" t="s">
        <v>382</v>
      </c>
      <c r="B17" s="312" t="s">
        <v>376</v>
      </c>
      <c r="C17" s="312" t="s">
        <v>377</v>
      </c>
      <c r="D17" s="446">
        <v>923.6</v>
      </c>
      <c r="E17" s="452">
        <v>885.6</v>
      </c>
      <c r="F17" s="448">
        <v>875.4</v>
      </c>
      <c r="G17" s="448">
        <v>903.6</v>
      </c>
      <c r="H17" s="448">
        <v>893.3</v>
      </c>
      <c r="I17" s="448">
        <v>953.6</v>
      </c>
      <c r="J17" s="448">
        <v>932.14285699999994</v>
      </c>
      <c r="K17" s="448">
        <v>922.61428599999999</v>
      </c>
      <c r="L17" s="449">
        <v>915.5</v>
      </c>
      <c r="M17" s="450">
        <v>903.93991666666693</v>
      </c>
      <c r="N17" s="441"/>
      <c r="O17" s="441"/>
      <c r="P17" s="441"/>
      <c r="Q17" s="441"/>
      <c r="R17" s="441"/>
      <c r="S17" s="441"/>
      <c r="T17" s="441"/>
      <c r="U17" s="441"/>
      <c r="V17" s="441"/>
      <c r="W17" s="441"/>
    </row>
    <row r="18" spans="1:23" ht="23.25" customHeight="1">
      <c r="A18" s="548"/>
      <c r="B18" s="312" t="s">
        <v>378</v>
      </c>
      <c r="C18" s="312" t="s">
        <v>377</v>
      </c>
      <c r="D18" s="446">
        <v>805.4</v>
      </c>
      <c r="E18" s="452">
        <v>769.5</v>
      </c>
      <c r="F18" s="448">
        <v>783.6</v>
      </c>
      <c r="G18" s="448">
        <v>773.1</v>
      </c>
      <c r="H18" s="448">
        <v>778.6</v>
      </c>
      <c r="I18" s="448">
        <v>819.2</v>
      </c>
      <c r="J18" s="448">
        <v>826.92307700000003</v>
      </c>
      <c r="K18" s="448">
        <v>816.66153799999995</v>
      </c>
      <c r="L18" s="449">
        <v>847.4</v>
      </c>
      <c r="M18" s="450">
        <v>800.80916666666701</v>
      </c>
      <c r="N18" s="441"/>
      <c r="O18" s="441"/>
      <c r="P18" s="441"/>
      <c r="Q18" s="441"/>
      <c r="R18" s="441"/>
      <c r="S18" s="441"/>
      <c r="T18" s="441"/>
      <c r="U18" s="441"/>
      <c r="V18" s="441"/>
      <c r="W18" s="441"/>
    </row>
    <row r="19" spans="1:23" ht="15" customHeight="1">
      <c r="A19" s="548" t="s">
        <v>379</v>
      </c>
      <c r="B19" s="312" t="s">
        <v>376</v>
      </c>
      <c r="C19" s="312" t="s">
        <v>377</v>
      </c>
      <c r="D19" s="446">
        <v>617.79999999999995</v>
      </c>
      <c r="E19" s="452">
        <v>620.5</v>
      </c>
      <c r="F19" s="448">
        <v>620.5</v>
      </c>
      <c r="G19" s="448">
        <v>603.79999999999995</v>
      </c>
      <c r="H19" s="448">
        <v>625.4</v>
      </c>
      <c r="I19" s="448">
        <v>627.70000000000005</v>
      </c>
      <c r="J19" s="448">
        <v>625.83333300000004</v>
      </c>
      <c r="K19" s="448">
        <v>642.5</v>
      </c>
      <c r="L19" s="449">
        <v>656.6</v>
      </c>
      <c r="M19" s="450">
        <v>627.82596477777804</v>
      </c>
      <c r="N19" s="441"/>
      <c r="O19" s="441"/>
      <c r="P19" s="441"/>
      <c r="Q19" s="441"/>
      <c r="R19" s="441"/>
      <c r="S19" s="441"/>
      <c r="T19" s="441"/>
      <c r="U19" s="441"/>
      <c r="V19" s="441"/>
      <c r="W19" s="441"/>
    </row>
    <row r="20" spans="1:23" ht="15" customHeight="1">
      <c r="A20" s="548"/>
      <c r="B20" s="312" t="s">
        <v>378</v>
      </c>
      <c r="C20" s="312" t="s">
        <v>377</v>
      </c>
      <c r="D20" s="446">
        <v>593.5</v>
      </c>
      <c r="E20" s="452">
        <v>604.4</v>
      </c>
      <c r="F20" s="448">
        <v>629.79999999999995</v>
      </c>
      <c r="G20" s="448">
        <v>597.29999999999995</v>
      </c>
      <c r="H20" s="448">
        <v>610.9</v>
      </c>
      <c r="I20" s="448">
        <v>593.29999999999995</v>
      </c>
      <c r="J20" s="448">
        <v>589.16666699999996</v>
      </c>
      <c r="K20" s="448">
        <v>605.83333300000004</v>
      </c>
      <c r="L20" s="449">
        <v>633.29999999999995</v>
      </c>
      <c r="M20" s="450">
        <v>607.85956222222194</v>
      </c>
      <c r="N20" s="441"/>
      <c r="O20" s="441"/>
      <c r="P20" s="441"/>
      <c r="Q20" s="441"/>
      <c r="R20" s="441"/>
      <c r="S20" s="441"/>
      <c r="T20" s="441"/>
      <c r="U20" s="441"/>
      <c r="V20" s="441"/>
      <c r="W20" s="441"/>
    </row>
    <row r="21" spans="1:23" ht="15" customHeight="1">
      <c r="A21" s="548" t="s">
        <v>383</v>
      </c>
      <c r="B21" s="312" t="s">
        <v>376</v>
      </c>
      <c r="C21" s="312" t="s">
        <v>377</v>
      </c>
      <c r="D21" s="446">
        <v>113.8</v>
      </c>
      <c r="E21" s="452">
        <v>119.6</v>
      </c>
      <c r="F21" s="448">
        <v>121.6</v>
      </c>
      <c r="G21" s="448">
        <v>126.1</v>
      </c>
      <c r="H21" s="448">
        <v>138.30000000000001</v>
      </c>
      <c r="I21" s="453">
        <v>145</v>
      </c>
      <c r="J21" s="453">
        <v>146</v>
      </c>
      <c r="K21" s="453">
        <v>148.77333300000001</v>
      </c>
      <c r="L21" s="449">
        <v>146.1</v>
      </c>
      <c r="M21" s="450">
        <v>136.10698411111099</v>
      </c>
      <c r="N21" s="441"/>
      <c r="O21" s="441"/>
      <c r="P21" s="441"/>
      <c r="Q21" s="441"/>
      <c r="R21" s="441"/>
      <c r="S21" s="441"/>
      <c r="T21" s="441"/>
      <c r="U21" s="441"/>
      <c r="V21" s="441"/>
      <c r="W21" s="441"/>
    </row>
    <row r="22" spans="1:23" ht="15" customHeight="1">
      <c r="A22" s="548"/>
      <c r="B22" s="312" t="s">
        <v>378</v>
      </c>
      <c r="C22" s="312" t="s">
        <v>377</v>
      </c>
      <c r="D22" s="446">
        <v>78.2</v>
      </c>
      <c r="E22" s="452">
        <v>89.5</v>
      </c>
      <c r="F22" s="448">
        <v>86.9</v>
      </c>
      <c r="G22" s="448">
        <v>88.2</v>
      </c>
      <c r="H22" s="448">
        <v>95.2</v>
      </c>
      <c r="I22" s="453">
        <v>105</v>
      </c>
      <c r="J22" s="453">
        <v>105.71428599999999</v>
      </c>
      <c r="K22" s="453">
        <v>107.735714</v>
      </c>
      <c r="L22" s="449">
        <v>106.8</v>
      </c>
      <c r="M22" s="450">
        <v>97.583811666666705</v>
      </c>
      <c r="N22" s="441"/>
      <c r="O22" s="441"/>
      <c r="P22" s="441"/>
      <c r="Q22" s="441"/>
      <c r="R22" s="441"/>
      <c r="S22" s="441"/>
      <c r="T22" s="441"/>
      <c r="U22" s="441"/>
      <c r="V22" s="441"/>
      <c r="W22" s="441"/>
    </row>
    <row r="23" spans="1:23" ht="15" customHeight="1">
      <c r="A23" s="548" t="s">
        <v>384</v>
      </c>
      <c r="B23" s="312" t="s">
        <v>376</v>
      </c>
      <c r="C23" s="312" t="s">
        <v>377</v>
      </c>
      <c r="D23" s="446">
        <v>87.9</v>
      </c>
      <c r="E23" s="452">
        <v>83.8</v>
      </c>
      <c r="F23" s="448">
        <v>87.8</v>
      </c>
      <c r="G23" s="448">
        <v>99.6</v>
      </c>
      <c r="H23" s="448">
        <v>97.1</v>
      </c>
      <c r="I23" s="448">
        <v>97.5</v>
      </c>
      <c r="J23" s="448">
        <v>96.571429000000009</v>
      </c>
      <c r="K23" s="448">
        <v>97.878570999999994</v>
      </c>
      <c r="L23" s="449">
        <v>94.3</v>
      </c>
      <c r="M23" s="450">
        <v>93.051420444444403</v>
      </c>
      <c r="N23" s="441"/>
      <c r="O23" s="441"/>
      <c r="P23" s="441"/>
      <c r="Q23" s="441"/>
      <c r="R23" s="441"/>
      <c r="S23" s="441"/>
      <c r="T23" s="441"/>
      <c r="U23" s="441"/>
      <c r="V23" s="441"/>
      <c r="W23" s="441"/>
    </row>
    <row r="24" spans="1:23" ht="15" customHeight="1">
      <c r="A24" s="548"/>
      <c r="B24" s="312" t="s">
        <v>378</v>
      </c>
      <c r="C24" s="312" t="s">
        <v>377</v>
      </c>
      <c r="D24" s="446">
        <v>58.8</v>
      </c>
      <c r="E24" s="452">
        <v>62.8</v>
      </c>
      <c r="F24" s="448">
        <v>65.3</v>
      </c>
      <c r="G24" s="448">
        <v>68.2</v>
      </c>
      <c r="H24" s="448">
        <v>69.599999999999994</v>
      </c>
      <c r="I24" s="448">
        <v>76.7</v>
      </c>
      <c r="J24" s="448">
        <v>75.769231000000005</v>
      </c>
      <c r="K24" s="448">
        <v>77.307691999999989</v>
      </c>
      <c r="L24" s="449">
        <v>77.3</v>
      </c>
      <c r="M24" s="450">
        <v>71.2468354444444</v>
      </c>
      <c r="N24" s="441"/>
      <c r="O24" s="441"/>
      <c r="P24" s="441"/>
      <c r="Q24" s="441"/>
      <c r="R24" s="441"/>
      <c r="S24" s="441"/>
      <c r="T24" s="441"/>
      <c r="U24" s="441"/>
      <c r="V24" s="441"/>
      <c r="W24" s="441"/>
    </row>
    <row r="25" spans="1:23" ht="15" customHeight="1">
      <c r="A25" s="229" t="s">
        <v>385</v>
      </c>
      <c r="B25" s="230"/>
      <c r="C25" s="230"/>
      <c r="D25" s="446"/>
      <c r="E25" s="454"/>
      <c r="F25" s="448"/>
      <c r="G25" s="448"/>
      <c r="H25" s="448"/>
      <c r="I25" s="448"/>
      <c r="J25" s="448"/>
      <c r="K25" s="448"/>
      <c r="L25" s="449"/>
      <c r="M25" s="449"/>
      <c r="N25" s="441"/>
      <c r="O25" s="441"/>
      <c r="P25" s="441"/>
      <c r="Q25" s="441"/>
      <c r="R25" s="441"/>
      <c r="S25" s="441"/>
      <c r="T25" s="441"/>
      <c r="U25" s="441"/>
      <c r="V25" s="441"/>
      <c r="W25" s="441"/>
    </row>
    <row r="26" spans="1:23" ht="15" customHeight="1">
      <c r="A26" s="623" t="s">
        <v>386</v>
      </c>
      <c r="B26" s="623"/>
      <c r="C26" s="312" t="s">
        <v>387</v>
      </c>
      <c r="D26" s="320">
        <v>3.1</v>
      </c>
      <c r="E26" s="455" t="s">
        <v>163</v>
      </c>
      <c r="F26" s="456">
        <v>2</v>
      </c>
      <c r="G26" s="456">
        <v>2.1</v>
      </c>
      <c r="H26" s="456">
        <v>2.5</v>
      </c>
      <c r="I26" s="456">
        <v>2.5</v>
      </c>
      <c r="J26" s="456">
        <v>2.7</v>
      </c>
      <c r="K26" s="456">
        <v>2.5</v>
      </c>
      <c r="L26" s="457">
        <v>2.5</v>
      </c>
      <c r="M26" s="457">
        <v>2.5</v>
      </c>
      <c r="N26" s="441"/>
      <c r="O26" s="441"/>
      <c r="P26" s="441"/>
      <c r="Q26" s="441"/>
      <c r="R26" s="441"/>
      <c r="S26" s="441"/>
      <c r="T26" s="441"/>
      <c r="U26" s="441"/>
      <c r="V26" s="441"/>
      <c r="W26" s="441"/>
    </row>
    <row r="27" spans="1:23" ht="15" customHeight="1">
      <c r="A27" s="623" t="s">
        <v>388</v>
      </c>
      <c r="B27" s="623"/>
      <c r="C27" s="312" t="s">
        <v>387</v>
      </c>
      <c r="D27" s="320" t="s">
        <v>163</v>
      </c>
      <c r="E27" s="458" t="s">
        <v>163</v>
      </c>
      <c r="F27" s="456">
        <v>35</v>
      </c>
      <c r="G27" s="456">
        <v>50</v>
      </c>
      <c r="H27" s="456">
        <v>62.2</v>
      </c>
      <c r="I27" s="456">
        <v>50.7</v>
      </c>
      <c r="J27" s="456" t="s">
        <v>163</v>
      </c>
      <c r="K27" s="456" t="s">
        <v>163</v>
      </c>
      <c r="L27" s="457" t="s">
        <v>163</v>
      </c>
      <c r="M27" s="457" t="s">
        <v>163</v>
      </c>
      <c r="N27" s="441"/>
      <c r="O27" s="441"/>
      <c r="P27" s="441"/>
      <c r="Q27" s="441"/>
      <c r="R27" s="441"/>
      <c r="S27" s="441"/>
      <c r="T27" s="441"/>
      <c r="U27" s="441"/>
      <c r="V27" s="441"/>
      <c r="W27" s="441"/>
    </row>
    <row r="28" spans="1:23" ht="15" customHeight="1">
      <c r="A28" s="623" t="s">
        <v>389</v>
      </c>
      <c r="B28" s="623"/>
      <c r="C28" s="231" t="s">
        <v>390</v>
      </c>
      <c r="D28" s="455">
        <v>20</v>
      </c>
      <c r="E28" s="458">
        <v>20</v>
      </c>
      <c r="F28" s="456">
        <v>20</v>
      </c>
      <c r="G28" s="456" t="s">
        <v>163</v>
      </c>
      <c r="H28" s="456" t="s">
        <v>163</v>
      </c>
      <c r="I28" s="456">
        <v>10</v>
      </c>
      <c r="J28" s="456" t="s">
        <v>163</v>
      </c>
      <c r="K28" s="456" t="s">
        <v>163</v>
      </c>
      <c r="L28" s="457" t="s">
        <v>163</v>
      </c>
      <c r="M28" s="457" t="s">
        <v>163</v>
      </c>
      <c r="N28" s="441"/>
      <c r="O28" s="441"/>
      <c r="P28" s="441"/>
      <c r="Q28" s="441"/>
      <c r="R28" s="441"/>
      <c r="S28" s="441"/>
      <c r="T28" s="441"/>
      <c r="U28" s="441"/>
      <c r="V28" s="441"/>
      <c r="W28" s="441"/>
    </row>
    <row r="29" spans="1:23" ht="15" customHeight="1">
      <c r="A29" s="623" t="s">
        <v>391</v>
      </c>
      <c r="B29" s="623"/>
      <c r="C29" s="231" t="s">
        <v>390</v>
      </c>
      <c r="D29" s="455">
        <v>37</v>
      </c>
      <c r="E29" s="458">
        <v>36.700000000000003</v>
      </c>
      <c r="F29" s="444">
        <v>23.7</v>
      </c>
      <c r="G29" s="456" t="s">
        <v>163</v>
      </c>
      <c r="H29" s="456" t="s">
        <v>163</v>
      </c>
      <c r="I29" s="456" t="s">
        <v>163</v>
      </c>
      <c r="J29" s="456" t="s">
        <v>163</v>
      </c>
      <c r="K29" s="456" t="s">
        <v>163</v>
      </c>
      <c r="L29" s="457" t="s">
        <v>163</v>
      </c>
      <c r="M29" s="457" t="s">
        <v>163</v>
      </c>
      <c r="N29" s="441"/>
      <c r="O29" s="441"/>
      <c r="P29" s="441"/>
      <c r="Q29" s="441"/>
      <c r="R29" s="441"/>
      <c r="S29" s="441"/>
      <c r="T29" s="441"/>
      <c r="U29" s="441"/>
      <c r="V29" s="441"/>
      <c r="W29" s="441"/>
    </row>
    <row r="30" spans="1:23" ht="23.25" customHeight="1">
      <c r="A30" s="548" t="s">
        <v>392</v>
      </c>
      <c r="B30" s="548"/>
      <c r="C30" s="337" t="s">
        <v>390</v>
      </c>
      <c r="D30" s="455">
        <v>25</v>
      </c>
      <c r="E30" s="458">
        <v>21.7</v>
      </c>
      <c r="F30" s="456">
        <v>20</v>
      </c>
      <c r="G30" s="456" t="s">
        <v>163</v>
      </c>
      <c r="H30" s="456" t="s">
        <v>163</v>
      </c>
      <c r="I30" s="456" t="s">
        <v>163</v>
      </c>
      <c r="J30" s="456" t="s">
        <v>163</v>
      </c>
      <c r="K30" s="456" t="s">
        <v>163</v>
      </c>
      <c r="L30" s="457" t="s">
        <v>163</v>
      </c>
      <c r="M30" s="457" t="s">
        <v>163</v>
      </c>
      <c r="N30" s="441"/>
      <c r="O30" s="441"/>
      <c r="P30" s="441"/>
      <c r="Q30" s="441"/>
      <c r="R30" s="441"/>
      <c r="S30" s="441"/>
      <c r="T30" s="441"/>
      <c r="U30" s="441"/>
      <c r="V30" s="441"/>
      <c r="W30" s="441"/>
    </row>
    <row r="31" spans="1:23" ht="24.75" customHeight="1">
      <c r="A31" s="548" t="s">
        <v>393</v>
      </c>
      <c r="B31" s="548"/>
      <c r="C31" s="337" t="s">
        <v>390</v>
      </c>
      <c r="D31" s="455">
        <v>30</v>
      </c>
      <c r="E31" s="458">
        <v>31.7</v>
      </c>
      <c r="F31" s="444">
        <v>27.5</v>
      </c>
      <c r="G31" s="456" t="s">
        <v>163</v>
      </c>
      <c r="H31" s="456" t="s">
        <v>163</v>
      </c>
      <c r="I31" s="456" t="s">
        <v>163</v>
      </c>
      <c r="J31" s="456" t="s">
        <v>163</v>
      </c>
      <c r="K31" s="456" t="s">
        <v>163</v>
      </c>
      <c r="L31" s="457" t="s">
        <v>163</v>
      </c>
      <c r="M31" s="457" t="s">
        <v>163</v>
      </c>
      <c r="N31" s="441"/>
      <c r="O31" s="441"/>
      <c r="P31" s="441"/>
      <c r="Q31" s="441"/>
      <c r="R31" s="441"/>
      <c r="S31" s="441"/>
      <c r="T31" s="441"/>
      <c r="U31" s="441"/>
      <c r="V31" s="441"/>
      <c r="W31" s="441"/>
    </row>
    <row r="32" spans="1:23" ht="24.75" customHeight="1">
      <c r="A32" s="548" t="s">
        <v>394</v>
      </c>
      <c r="B32" s="548"/>
      <c r="C32" s="337" t="s">
        <v>390</v>
      </c>
      <c r="D32" s="455">
        <v>2</v>
      </c>
      <c r="E32" s="458">
        <v>1.1000000000000001</v>
      </c>
      <c r="F32" s="456">
        <v>1</v>
      </c>
      <c r="G32" s="456">
        <v>1</v>
      </c>
      <c r="H32" s="456" t="s">
        <v>163</v>
      </c>
      <c r="I32" s="456" t="s">
        <v>163</v>
      </c>
      <c r="J32" s="456" t="s">
        <v>163</v>
      </c>
      <c r="K32" s="456" t="s">
        <v>163</v>
      </c>
      <c r="L32" s="457" t="s">
        <v>163</v>
      </c>
      <c r="M32" s="457">
        <v>2.5</v>
      </c>
      <c r="N32" s="441"/>
      <c r="O32" s="441"/>
      <c r="P32" s="441"/>
      <c r="Q32" s="441"/>
      <c r="R32" s="441"/>
      <c r="S32" s="441"/>
      <c r="T32" s="441"/>
      <c r="U32" s="441"/>
      <c r="V32" s="441"/>
      <c r="W32" s="441"/>
    </row>
    <row r="33" spans="1:23" ht="24.75" customHeight="1">
      <c r="A33" s="548" t="s">
        <v>395</v>
      </c>
      <c r="B33" s="548"/>
      <c r="C33" s="314" t="s">
        <v>390</v>
      </c>
      <c r="D33" s="455">
        <v>14</v>
      </c>
      <c r="E33" s="458">
        <v>11.5</v>
      </c>
      <c r="F33" s="456">
        <v>10</v>
      </c>
      <c r="G33" s="456">
        <v>10</v>
      </c>
      <c r="H33" s="456" t="s">
        <v>163</v>
      </c>
      <c r="I33" s="456" t="s">
        <v>163</v>
      </c>
      <c r="J33" s="456" t="s">
        <v>163</v>
      </c>
      <c r="K33" s="456" t="s">
        <v>163</v>
      </c>
      <c r="L33" s="457" t="s">
        <v>163</v>
      </c>
      <c r="M33" s="459">
        <v>3</v>
      </c>
      <c r="N33" s="441"/>
      <c r="O33" s="441"/>
      <c r="P33" s="441"/>
      <c r="Q33" s="441"/>
      <c r="R33" s="441"/>
      <c r="S33" s="441"/>
      <c r="T33" s="441"/>
      <c r="U33" s="441"/>
      <c r="V33" s="441"/>
      <c r="W33" s="441"/>
    </row>
    <row r="34" spans="1:23" ht="21.75" customHeight="1">
      <c r="H34" s="461"/>
      <c r="J34" s="441"/>
      <c r="K34" s="621"/>
      <c r="L34" s="622"/>
      <c r="M34" s="462"/>
      <c r="N34" s="441"/>
      <c r="O34" s="441"/>
      <c r="P34" s="441"/>
      <c r="Q34" s="441"/>
      <c r="R34" s="441"/>
      <c r="S34" s="441"/>
      <c r="T34" s="441"/>
      <c r="U34" s="441"/>
      <c r="V34" s="441"/>
      <c r="W34" s="441"/>
    </row>
    <row r="35" spans="1:23" ht="15" customHeight="1">
      <c r="H35" s="461"/>
      <c r="J35" s="441"/>
      <c r="K35" s="621"/>
      <c r="L35" s="622"/>
      <c r="M35" s="462"/>
      <c r="N35" s="441"/>
      <c r="O35" s="441"/>
      <c r="P35" s="441"/>
      <c r="Q35" s="441"/>
      <c r="R35" s="441"/>
      <c r="S35" s="441"/>
      <c r="T35" s="441"/>
      <c r="U35" s="441"/>
      <c r="V35" s="441"/>
      <c r="W35" s="441"/>
    </row>
    <row r="36" spans="1:23" ht="15" customHeight="1">
      <c r="H36" s="46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</row>
    <row r="37" spans="1:23" ht="15" customHeight="1">
      <c r="H37" s="46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</row>
    <row r="38" spans="1:23" ht="15" customHeight="1">
      <c r="H38" s="46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</row>
    <row r="39" spans="1:23" ht="15" customHeight="1">
      <c r="H39" s="46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</row>
    <row r="40" spans="1:23" ht="15" customHeight="1"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</row>
    <row r="41" spans="1:23"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</row>
    <row r="42" spans="1:23"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</row>
    <row r="43" spans="1:23"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</row>
    <row r="44" spans="1:23" ht="15" customHeight="1"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</row>
    <row r="45" spans="1:23" ht="15" customHeight="1"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</row>
    <row r="46" spans="1:23" ht="15" customHeight="1"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</row>
    <row r="47" spans="1:23" ht="15" customHeight="1"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</row>
    <row r="48" spans="1:23" ht="15" customHeight="1"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</row>
    <row r="49" spans="10:23" s="36" customFormat="1" ht="15" customHeight="1"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</row>
    <row r="50" spans="10:23" s="36" customFormat="1" ht="15" customHeight="1"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</row>
    <row r="51" spans="10:23" s="36" customFormat="1" ht="15" customHeight="1"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</row>
    <row r="52" spans="10:23" s="36" customFormat="1" ht="15" customHeight="1"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</row>
    <row r="53" spans="10:23" s="36" customFormat="1" ht="15" customHeight="1"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</row>
    <row r="54" spans="10:23" s="36" customFormat="1" ht="15" customHeight="1"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</row>
    <row r="55" spans="10:23" s="36" customFormat="1" ht="15" customHeight="1"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</row>
    <row r="56" spans="10:23" s="36" customFormat="1" ht="15" customHeight="1"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</row>
    <row r="57" spans="10:23" s="36" customFormat="1" ht="15" customHeight="1"/>
    <row r="58" spans="10:23" s="36" customFormat="1" ht="15" customHeight="1"/>
  </sheetData>
  <mergeCells count="23">
    <mergeCell ref="A1:M1"/>
    <mergeCell ref="E3:M3"/>
    <mergeCell ref="A12:A13"/>
    <mergeCell ref="A14:A15"/>
    <mergeCell ref="A17:A18"/>
    <mergeCell ref="A3:B4"/>
    <mergeCell ref="C3:C4"/>
    <mergeCell ref="D3:D4"/>
    <mergeCell ref="A7:A8"/>
    <mergeCell ref="A9:A10"/>
    <mergeCell ref="A19:A20"/>
    <mergeCell ref="A28:B28"/>
    <mergeCell ref="A21:A22"/>
    <mergeCell ref="A23:A24"/>
    <mergeCell ref="A26:B26"/>
    <mergeCell ref="A27:B27"/>
    <mergeCell ref="K35:L35"/>
    <mergeCell ref="A29:B29"/>
    <mergeCell ref="A30:B30"/>
    <mergeCell ref="A31:B31"/>
    <mergeCell ref="A32:B32"/>
    <mergeCell ref="A33:B33"/>
    <mergeCell ref="K34:L3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I1:O45"/>
  <sheetViews>
    <sheetView topLeftCell="C1" workbookViewId="0">
      <selection activeCell="C1" sqref="A1:XFD1048576"/>
    </sheetView>
  </sheetViews>
  <sheetFormatPr defaultRowHeight="15"/>
  <cols>
    <col min="8" max="8" width="17.85546875" customWidth="1"/>
    <col min="9" max="9" width="4.7109375" customWidth="1"/>
    <col min="10" max="10" width="30.7109375" customWidth="1"/>
    <col min="11" max="13" width="8.28515625" style="177" customWidth="1"/>
    <col min="14" max="14" width="8.28515625" customWidth="1"/>
    <col min="264" max="264" width="17.85546875" customWidth="1"/>
    <col min="265" max="265" width="4.7109375" customWidth="1"/>
    <col min="266" max="266" width="30.7109375" customWidth="1"/>
    <col min="267" max="270" width="8.28515625" customWidth="1"/>
    <col min="520" max="520" width="17.85546875" customWidth="1"/>
    <col min="521" max="521" width="4.7109375" customWidth="1"/>
    <col min="522" max="522" width="30.7109375" customWidth="1"/>
    <col min="523" max="526" width="8.28515625" customWidth="1"/>
    <col min="776" max="776" width="17.85546875" customWidth="1"/>
    <col min="777" max="777" width="4.7109375" customWidth="1"/>
    <col min="778" max="778" width="30.7109375" customWidth="1"/>
    <col min="779" max="782" width="8.28515625" customWidth="1"/>
    <col min="1032" max="1032" width="17.85546875" customWidth="1"/>
    <col min="1033" max="1033" width="4.7109375" customWidth="1"/>
    <col min="1034" max="1034" width="30.7109375" customWidth="1"/>
    <col min="1035" max="1038" width="8.28515625" customWidth="1"/>
    <col min="1288" max="1288" width="17.85546875" customWidth="1"/>
    <col min="1289" max="1289" width="4.7109375" customWidth="1"/>
    <col min="1290" max="1290" width="30.7109375" customWidth="1"/>
    <col min="1291" max="1294" width="8.28515625" customWidth="1"/>
    <col min="1544" max="1544" width="17.85546875" customWidth="1"/>
    <col min="1545" max="1545" width="4.7109375" customWidth="1"/>
    <col min="1546" max="1546" width="30.7109375" customWidth="1"/>
    <col min="1547" max="1550" width="8.28515625" customWidth="1"/>
    <col min="1800" max="1800" width="17.85546875" customWidth="1"/>
    <col min="1801" max="1801" width="4.7109375" customWidth="1"/>
    <col min="1802" max="1802" width="30.7109375" customWidth="1"/>
    <col min="1803" max="1806" width="8.28515625" customWidth="1"/>
    <col min="2056" max="2056" width="17.85546875" customWidth="1"/>
    <col min="2057" max="2057" width="4.7109375" customWidth="1"/>
    <col min="2058" max="2058" width="30.7109375" customWidth="1"/>
    <col min="2059" max="2062" width="8.28515625" customWidth="1"/>
    <col min="2312" max="2312" width="17.85546875" customWidth="1"/>
    <col min="2313" max="2313" width="4.7109375" customWidth="1"/>
    <col min="2314" max="2314" width="30.7109375" customWidth="1"/>
    <col min="2315" max="2318" width="8.28515625" customWidth="1"/>
    <col min="2568" max="2568" width="17.85546875" customWidth="1"/>
    <col min="2569" max="2569" width="4.7109375" customWidth="1"/>
    <col min="2570" max="2570" width="30.7109375" customWidth="1"/>
    <col min="2571" max="2574" width="8.28515625" customWidth="1"/>
    <col min="2824" max="2824" width="17.85546875" customWidth="1"/>
    <col min="2825" max="2825" width="4.7109375" customWidth="1"/>
    <col min="2826" max="2826" width="30.7109375" customWidth="1"/>
    <col min="2827" max="2830" width="8.28515625" customWidth="1"/>
    <col min="3080" max="3080" width="17.85546875" customWidth="1"/>
    <col min="3081" max="3081" width="4.7109375" customWidth="1"/>
    <col min="3082" max="3082" width="30.7109375" customWidth="1"/>
    <col min="3083" max="3086" width="8.28515625" customWidth="1"/>
    <col min="3336" max="3336" width="17.85546875" customWidth="1"/>
    <col min="3337" max="3337" width="4.7109375" customWidth="1"/>
    <col min="3338" max="3338" width="30.7109375" customWidth="1"/>
    <col min="3339" max="3342" width="8.28515625" customWidth="1"/>
    <col min="3592" max="3592" width="17.85546875" customWidth="1"/>
    <col min="3593" max="3593" width="4.7109375" customWidth="1"/>
    <col min="3594" max="3594" width="30.7109375" customWidth="1"/>
    <col min="3595" max="3598" width="8.28515625" customWidth="1"/>
    <col min="3848" max="3848" width="17.85546875" customWidth="1"/>
    <col min="3849" max="3849" width="4.7109375" customWidth="1"/>
    <col min="3850" max="3850" width="30.7109375" customWidth="1"/>
    <col min="3851" max="3854" width="8.28515625" customWidth="1"/>
    <col min="4104" max="4104" width="17.85546875" customWidth="1"/>
    <col min="4105" max="4105" width="4.7109375" customWidth="1"/>
    <col min="4106" max="4106" width="30.7109375" customWidth="1"/>
    <col min="4107" max="4110" width="8.28515625" customWidth="1"/>
    <col min="4360" max="4360" width="17.85546875" customWidth="1"/>
    <col min="4361" max="4361" width="4.7109375" customWidth="1"/>
    <col min="4362" max="4362" width="30.7109375" customWidth="1"/>
    <col min="4363" max="4366" width="8.28515625" customWidth="1"/>
    <col min="4616" max="4616" width="17.85546875" customWidth="1"/>
    <col min="4617" max="4617" width="4.7109375" customWidth="1"/>
    <col min="4618" max="4618" width="30.7109375" customWidth="1"/>
    <col min="4619" max="4622" width="8.28515625" customWidth="1"/>
    <col min="4872" max="4872" width="17.85546875" customWidth="1"/>
    <col min="4873" max="4873" width="4.7109375" customWidth="1"/>
    <col min="4874" max="4874" width="30.7109375" customWidth="1"/>
    <col min="4875" max="4878" width="8.28515625" customWidth="1"/>
    <col min="5128" max="5128" width="17.85546875" customWidth="1"/>
    <col min="5129" max="5129" width="4.7109375" customWidth="1"/>
    <col min="5130" max="5130" width="30.7109375" customWidth="1"/>
    <col min="5131" max="5134" width="8.28515625" customWidth="1"/>
    <col min="5384" max="5384" width="17.85546875" customWidth="1"/>
    <col min="5385" max="5385" width="4.7109375" customWidth="1"/>
    <col min="5386" max="5386" width="30.7109375" customWidth="1"/>
    <col min="5387" max="5390" width="8.28515625" customWidth="1"/>
    <col min="5640" max="5640" width="17.85546875" customWidth="1"/>
    <col min="5641" max="5641" width="4.7109375" customWidth="1"/>
    <col min="5642" max="5642" width="30.7109375" customWidth="1"/>
    <col min="5643" max="5646" width="8.28515625" customWidth="1"/>
    <col min="5896" max="5896" width="17.85546875" customWidth="1"/>
    <col min="5897" max="5897" width="4.7109375" customWidth="1"/>
    <col min="5898" max="5898" width="30.7109375" customWidth="1"/>
    <col min="5899" max="5902" width="8.28515625" customWidth="1"/>
    <col min="6152" max="6152" width="17.85546875" customWidth="1"/>
    <col min="6153" max="6153" width="4.7109375" customWidth="1"/>
    <col min="6154" max="6154" width="30.7109375" customWidth="1"/>
    <col min="6155" max="6158" width="8.28515625" customWidth="1"/>
    <col min="6408" max="6408" width="17.85546875" customWidth="1"/>
    <col min="6409" max="6409" width="4.7109375" customWidth="1"/>
    <col min="6410" max="6410" width="30.7109375" customWidth="1"/>
    <col min="6411" max="6414" width="8.28515625" customWidth="1"/>
    <col min="6664" max="6664" width="17.85546875" customWidth="1"/>
    <col min="6665" max="6665" width="4.7109375" customWidth="1"/>
    <col min="6666" max="6666" width="30.7109375" customWidth="1"/>
    <col min="6667" max="6670" width="8.28515625" customWidth="1"/>
    <col min="6920" max="6920" width="17.85546875" customWidth="1"/>
    <col min="6921" max="6921" width="4.7109375" customWidth="1"/>
    <col min="6922" max="6922" width="30.7109375" customWidth="1"/>
    <col min="6923" max="6926" width="8.28515625" customWidth="1"/>
    <col min="7176" max="7176" width="17.85546875" customWidth="1"/>
    <col min="7177" max="7177" width="4.7109375" customWidth="1"/>
    <col min="7178" max="7178" width="30.7109375" customWidth="1"/>
    <col min="7179" max="7182" width="8.28515625" customWidth="1"/>
    <col min="7432" max="7432" width="17.85546875" customWidth="1"/>
    <col min="7433" max="7433" width="4.7109375" customWidth="1"/>
    <col min="7434" max="7434" width="30.7109375" customWidth="1"/>
    <col min="7435" max="7438" width="8.28515625" customWidth="1"/>
    <col min="7688" max="7688" width="17.85546875" customWidth="1"/>
    <col min="7689" max="7689" width="4.7109375" customWidth="1"/>
    <col min="7690" max="7690" width="30.7109375" customWidth="1"/>
    <col min="7691" max="7694" width="8.28515625" customWidth="1"/>
    <col min="7944" max="7944" width="17.85546875" customWidth="1"/>
    <col min="7945" max="7945" width="4.7109375" customWidth="1"/>
    <col min="7946" max="7946" width="30.7109375" customWidth="1"/>
    <col min="7947" max="7950" width="8.28515625" customWidth="1"/>
    <col min="8200" max="8200" width="17.85546875" customWidth="1"/>
    <col min="8201" max="8201" width="4.7109375" customWidth="1"/>
    <col min="8202" max="8202" width="30.7109375" customWidth="1"/>
    <col min="8203" max="8206" width="8.28515625" customWidth="1"/>
    <col min="8456" max="8456" width="17.85546875" customWidth="1"/>
    <col min="8457" max="8457" width="4.7109375" customWidth="1"/>
    <col min="8458" max="8458" width="30.7109375" customWidth="1"/>
    <col min="8459" max="8462" width="8.28515625" customWidth="1"/>
    <col min="8712" max="8712" width="17.85546875" customWidth="1"/>
    <col min="8713" max="8713" width="4.7109375" customWidth="1"/>
    <col min="8714" max="8714" width="30.7109375" customWidth="1"/>
    <col min="8715" max="8718" width="8.28515625" customWidth="1"/>
    <col min="8968" max="8968" width="17.85546875" customWidth="1"/>
    <col min="8969" max="8969" width="4.7109375" customWidth="1"/>
    <col min="8970" max="8970" width="30.7109375" customWidth="1"/>
    <col min="8971" max="8974" width="8.28515625" customWidth="1"/>
    <col min="9224" max="9224" width="17.85546875" customWidth="1"/>
    <col min="9225" max="9225" width="4.7109375" customWidth="1"/>
    <col min="9226" max="9226" width="30.7109375" customWidth="1"/>
    <col min="9227" max="9230" width="8.28515625" customWidth="1"/>
    <col min="9480" max="9480" width="17.85546875" customWidth="1"/>
    <col min="9481" max="9481" width="4.7109375" customWidth="1"/>
    <col min="9482" max="9482" width="30.7109375" customWidth="1"/>
    <col min="9483" max="9486" width="8.28515625" customWidth="1"/>
    <col min="9736" max="9736" width="17.85546875" customWidth="1"/>
    <col min="9737" max="9737" width="4.7109375" customWidth="1"/>
    <col min="9738" max="9738" width="30.7109375" customWidth="1"/>
    <col min="9739" max="9742" width="8.28515625" customWidth="1"/>
    <col min="9992" max="9992" width="17.85546875" customWidth="1"/>
    <col min="9993" max="9993" width="4.7109375" customWidth="1"/>
    <col min="9994" max="9994" width="30.7109375" customWidth="1"/>
    <col min="9995" max="9998" width="8.28515625" customWidth="1"/>
    <col min="10248" max="10248" width="17.85546875" customWidth="1"/>
    <col min="10249" max="10249" width="4.7109375" customWidth="1"/>
    <col min="10250" max="10250" width="30.7109375" customWidth="1"/>
    <col min="10251" max="10254" width="8.28515625" customWidth="1"/>
    <col min="10504" max="10504" width="17.85546875" customWidth="1"/>
    <col min="10505" max="10505" width="4.7109375" customWidth="1"/>
    <col min="10506" max="10506" width="30.7109375" customWidth="1"/>
    <col min="10507" max="10510" width="8.28515625" customWidth="1"/>
    <col min="10760" max="10760" width="17.85546875" customWidth="1"/>
    <col min="10761" max="10761" width="4.7109375" customWidth="1"/>
    <col min="10762" max="10762" width="30.7109375" customWidth="1"/>
    <col min="10763" max="10766" width="8.28515625" customWidth="1"/>
    <col min="11016" max="11016" width="17.85546875" customWidth="1"/>
    <col min="11017" max="11017" width="4.7109375" customWidth="1"/>
    <col min="11018" max="11018" width="30.7109375" customWidth="1"/>
    <col min="11019" max="11022" width="8.28515625" customWidth="1"/>
    <col min="11272" max="11272" width="17.85546875" customWidth="1"/>
    <col min="11273" max="11273" width="4.7109375" customWidth="1"/>
    <col min="11274" max="11274" width="30.7109375" customWidth="1"/>
    <col min="11275" max="11278" width="8.28515625" customWidth="1"/>
    <col min="11528" max="11528" width="17.85546875" customWidth="1"/>
    <col min="11529" max="11529" width="4.7109375" customWidth="1"/>
    <col min="11530" max="11530" width="30.7109375" customWidth="1"/>
    <col min="11531" max="11534" width="8.28515625" customWidth="1"/>
    <col min="11784" max="11784" width="17.85546875" customWidth="1"/>
    <col min="11785" max="11785" width="4.7109375" customWidth="1"/>
    <col min="11786" max="11786" width="30.7109375" customWidth="1"/>
    <col min="11787" max="11790" width="8.28515625" customWidth="1"/>
    <col min="12040" max="12040" width="17.85546875" customWidth="1"/>
    <col min="12041" max="12041" width="4.7109375" customWidth="1"/>
    <col min="12042" max="12042" width="30.7109375" customWidth="1"/>
    <col min="12043" max="12046" width="8.28515625" customWidth="1"/>
    <col min="12296" max="12296" width="17.85546875" customWidth="1"/>
    <col min="12297" max="12297" width="4.7109375" customWidth="1"/>
    <col min="12298" max="12298" width="30.7109375" customWidth="1"/>
    <col min="12299" max="12302" width="8.28515625" customWidth="1"/>
    <col min="12552" max="12552" width="17.85546875" customWidth="1"/>
    <col min="12553" max="12553" width="4.7109375" customWidth="1"/>
    <col min="12554" max="12554" width="30.7109375" customWidth="1"/>
    <col min="12555" max="12558" width="8.28515625" customWidth="1"/>
    <col min="12808" max="12808" width="17.85546875" customWidth="1"/>
    <col min="12809" max="12809" width="4.7109375" customWidth="1"/>
    <col min="12810" max="12810" width="30.7109375" customWidth="1"/>
    <col min="12811" max="12814" width="8.28515625" customWidth="1"/>
    <col min="13064" max="13064" width="17.85546875" customWidth="1"/>
    <col min="13065" max="13065" width="4.7109375" customWidth="1"/>
    <col min="13066" max="13066" width="30.7109375" customWidth="1"/>
    <col min="13067" max="13070" width="8.28515625" customWidth="1"/>
    <col min="13320" max="13320" width="17.85546875" customWidth="1"/>
    <col min="13321" max="13321" width="4.7109375" customWidth="1"/>
    <col min="13322" max="13322" width="30.7109375" customWidth="1"/>
    <col min="13323" max="13326" width="8.28515625" customWidth="1"/>
    <col min="13576" max="13576" width="17.85546875" customWidth="1"/>
    <col min="13577" max="13577" width="4.7109375" customWidth="1"/>
    <col min="13578" max="13578" width="30.7109375" customWidth="1"/>
    <col min="13579" max="13582" width="8.28515625" customWidth="1"/>
    <col min="13832" max="13832" width="17.85546875" customWidth="1"/>
    <col min="13833" max="13833" width="4.7109375" customWidth="1"/>
    <col min="13834" max="13834" width="30.7109375" customWidth="1"/>
    <col min="13835" max="13838" width="8.28515625" customWidth="1"/>
    <col min="14088" max="14088" width="17.85546875" customWidth="1"/>
    <col min="14089" max="14089" width="4.7109375" customWidth="1"/>
    <col min="14090" max="14090" width="30.7109375" customWidth="1"/>
    <col min="14091" max="14094" width="8.28515625" customWidth="1"/>
    <col min="14344" max="14344" width="17.85546875" customWidth="1"/>
    <col min="14345" max="14345" width="4.7109375" customWidth="1"/>
    <col min="14346" max="14346" width="30.7109375" customWidth="1"/>
    <col min="14347" max="14350" width="8.28515625" customWidth="1"/>
    <col min="14600" max="14600" width="17.85546875" customWidth="1"/>
    <col min="14601" max="14601" width="4.7109375" customWidth="1"/>
    <col min="14602" max="14602" width="30.7109375" customWidth="1"/>
    <col min="14603" max="14606" width="8.28515625" customWidth="1"/>
    <col min="14856" max="14856" width="17.85546875" customWidth="1"/>
    <col min="14857" max="14857" width="4.7109375" customWidth="1"/>
    <col min="14858" max="14858" width="30.7109375" customWidth="1"/>
    <col min="14859" max="14862" width="8.28515625" customWidth="1"/>
    <col min="15112" max="15112" width="17.85546875" customWidth="1"/>
    <col min="15113" max="15113" width="4.7109375" customWidth="1"/>
    <col min="15114" max="15114" width="30.7109375" customWidth="1"/>
    <col min="15115" max="15118" width="8.28515625" customWidth="1"/>
    <col min="15368" max="15368" width="17.85546875" customWidth="1"/>
    <col min="15369" max="15369" width="4.7109375" customWidth="1"/>
    <col min="15370" max="15370" width="30.7109375" customWidth="1"/>
    <col min="15371" max="15374" width="8.28515625" customWidth="1"/>
    <col min="15624" max="15624" width="17.85546875" customWidth="1"/>
    <col min="15625" max="15625" width="4.7109375" customWidth="1"/>
    <col min="15626" max="15626" width="30.7109375" customWidth="1"/>
    <col min="15627" max="15630" width="8.28515625" customWidth="1"/>
    <col min="15880" max="15880" width="17.85546875" customWidth="1"/>
    <col min="15881" max="15881" width="4.7109375" customWidth="1"/>
    <col min="15882" max="15882" width="30.7109375" customWidth="1"/>
    <col min="15883" max="15886" width="8.28515625" customWidth="1"/>
    <col min="16136" max="16136" width="17.85546875" customWidth="1"/>
    <col min="16137" max="16137" width="4.7109375" customWidth="1"/>
    <col min="16138" max="16138" width="30.7109375" customWidth="1"/>
    <col min="16139" max="16142" width="8.28515625" customWidth="1"/>
  </cols>
  <sheetData>
    <row r="1" spans="9:15" ht="12.75" customHeight="1">
      <c r="I1" s="628" t="s">
        <v>577</v>
      </c>
      <c r="J1" s="628"/>
      <c r="K1" s="628"/>
      <c r="L1" s="628"/>
      <c r="M1" s="628"/>
      <c r="N1" s="628"/>
      <c r="O1" s="34"/>
    </row>
    <row r="2" spans="9:15" ht="12.75" customHeight="1">
      <c r="I2" s="216"/>
      <c r="J2" s="217"/>
      <c r="K2" s="218"/>
      <c r="L2" s="218"/>
      <c r="M2" s="218"/>
      <c r="N2" s="34"/>
      <c r="O2" s="34"/>
    </row>
    <row r="3" spans="9:15" ht="24.75" customHeight="1">
      <c r="I3" s="219" t="s">
        <v>298</v>
      </c>
      <c r="J3" s="220" t="s">
        <v>299</v>
      </c>
      <c r="K3" s="221" t="s">
        <v>300</v>
      </c>
      <c r="L3" s="221" t="s">
        <v>301</v>
      </c>
      <c r="M3" s="221" t="s">
        <v>302</v>
      </c>
      <c r="N3" s="221" t="s">
        <v>303</v>
      </c>
      <c r="O3" s="34"/>
    </row>
    <row r="4" spans="9:15" ht="12.75" customHeight="1">
      <c r="I4" s="336">
        <v>1</v>
      </c>
      <c r="J4" s="222" t="s">
        <v>304</v>
      </c>
      <c r="K4" s="463">
        <v>1400</v>
      </c>
      <c r="L4" s="464">
        <v>1366</v>
      </c>
      <c r="M4" s="465">
        <v>1433</v>
      </c>
      <c r="N4" s="223">
        <v>1275</v>
      </c>
      <c r="O4" s="34"/>
    </row>
    <row r="5" spans="9:15" ht="14.25" customHeight="1">
      <c r="I5" s="336">
        <v>2</v>
      </c>
      <c r="J5" s="222" t="s">
        <v>305</v>
      </c>
      <c r="K5" s="463">
        <v>1167</v>
      </c>
      <c r="L5" s="464">
        <v>1200</v>
      </c>
      <c r="M5" s="465">
        <v>1216.7</v>
      </c>
      <c r="N5" s="223">
        <v>1100</v>
      </c>
      <c r="O5" s="34"/>
    </row>
    <row r="6" spans="9:15" ht="11.25" customHeight="1">
      <c r="I6" s="336">
        <v>3</v>
      </c>
      <c r="J6" s="222" t="s">
        <v>306</v>
      </c>
      <c r="K6" s="463">
        <v>983</v>
      </c>
      <c r="L6" s="464">
        <v>950</v>
      </c>
      <c r="M6" s="465">
        <v>966.7</v>
      </c>
      <c r="N6" s="223">
        <v>900</v>
      </c>
      <c r="O6" s="34"/>
    </row>
    <row r="7" spans="9:15" ht="13.5" customHeight="1">
      <c r="I7" s="336">
        <v>4</v>
      </c>
      <c r="J7" s="222" t="s">
        <v>307</v>
      </c>
      <c r="K7" s="463">
        <v>800</v>
      </c>
      <c r="L7" s="464">
        <v>783</v>
      </c>
      <c r="M7" s="465">
        <v>803</v>
      </c>
      <c r="N7" s="223">
        <v>800</v>
      </c>
      <c r="O7" s="34"/>
    </row>
    <row r="8" spans="9:15" ht="14.25" customHeight="1">
      <c r="I8" s="336">
        <v>5</v>
      </c>
      <c r="J8" s="466" t="s">
        <v>308</v>
      </c>
      <c r="K8" s="463">
        <v>1000</v>
      </c>
      <c r="L8" s="464">
        <v>1200</v>
      </c>
      <c r="M8" s="465">
        <v>966.7</v>
      </c>
      <c r="N8" s="223">
        <v>800</v>
      </c>
      <c r="O8" s="34"/>
    </row>
    <row r="9" spans="9:15" ht="19.5" customHeight="1">
      <c r="I9" s="336">
        <v>6</v>
      </c>
      <c r="J9" s="222" t="s">
        <v>309</v>
      </c>
      <c r="K9" s="463">
        <v>1550</v>
      </c>
      <c r="L9" s="464">
        <v>1000</v>
      </c>
      <c r="M9" s="465">
        <v>2266.6999999999998</v>
      </c>
      <c r="N9" s="223">
        <v>2000</v>
      </c>
      <c r="O9" s="34"/>
    </row>
    <row r="10" spans="9:15" ht="21.75" customHeight="1">
      <c r="I10" s="336">
        <v>7</v>
      </c>
      <c r="J10" s="222" t="s">
        <v>310</v>
      </c>
      <c r="K10" s="463">
        <v>1033</v>
      </c>
      <c r="L10" s="464">
        <v>1166.5999999999999</v>
      </c>
      <c r="M10" s="465">
        <v>1116</v>
      </c>
      <c r="N10" s="223">
        <v>1133</v>
      </c>
      <c r="O10" s="34"/>
    </row>
    <row r="11" spans="9:15" ht="12.75" customHeight="1">
      <c r="I11" s="336">
        <v>8</v>
      </c>
      <c r="J11" s="222" t="s">
        <v>311</v>
      </c>
      <c r="K11" s="463">
        <v>2250</v>
      </c>
      <c r="L11" s="464">
        <v>2300</v>
      </c>
      <c r="M11" s="465">
        <v>2250</v>
      </c>
      <c r="N11" s="223">
        <v>2100</v>
      </c>
      <c r="O11" s="34"/>
    </row>
    <row r="12" spans="9:15" ht="12.75" customHeight="1">
      <c r="I12" s="336">
        <v>9</v>
      </c>
      <c r="J12" s="222" t="s">
        <v>312</v>
      </c>
      <c r="K12" s="463">
        <v>1833</v>
      </c>
      <c r="L12" s="464">
        <v>1533</v>
      </c>
      <c r="M12" s="465">
        <v>1866.7</v>
      </c>
      <c r="N12" s="223">
        <v>1600</v>
      </c>
      <c r="O12" s="34"/>
    </row>
    <row r="13" spans="9:15" ht="12.75" customHeight="1">
      <c r="I13" s="336">
        <v>10</v>
      </c>
      <c r="J13" s="224" t="s">
        <v>313</v>
      </c>
      <c r="K13" s="467">
        <v>3500</v>
      </c>
      <c r="L13" s="464">
        <v>5500</v>
      </c>
      <c r="M13" s="465">
        <v>4750</v>
      </c>
      <c r="N13" s="223">
        <v>5000</v>
      </c>
      <c r="O13" s="34"/>
    </row>
    <row r="14" spans="9:15" ht="12.75" customHeight="1">
      <c r="I14" s="336">
        <v>11</v>
      </c>
      <c r="J14" s="224" t="s">
        <v>314</v>
      </c>
      <c r="K14" s="463">
        <v>4233</v>
      </c>
      <c r="L14" s="464">
        <v>5500</v>
      </c>
      <c r="M14" s="465">
        <v>4500</v>
      </c>
      <c r="N14" s="223">
        <v>5333</v>
      </c>
      <c r="O14" s="34"/>
    </row>
    <row r="15" spans="9:15" ht="12.75" customHeight="1">
      <c r="I15" s="336">
        <v>12</v>
      </c>
      <c r="J15" s="224" t="s">
        <v>315</v>
      </c>
      <c r="K15" s="463">
        <v>3000</v>
      </c>
      <c r="L15" s="464">
        <v>4500</v>
      </c>
      <c r="M15" s="465">
        <v>4250</v>
      </c>
      <c r="N15" s="223">
        <v>4000</v>
      </c>
      <c r="O15" s="34"/>
    </row>
    <row r="16" spans="9:15" ht="12.75" customHeight="1">
      <c r="I16" s="336">
        <v>13</v>
      </c>
      <c r="J16" s="224" t="s">
        <v>316</v>
      </c>
      <c r="K16" s="463">
        <v>500</v>
      </c>
      <c r="L16" s="464">
        <v>2250</v>
      </c>
      <c r="M16" s="465">
        <v>1500</v>
      </c>
      <c r="N16" s="223">
        <v>2000</v>
      </c>
      <c r="O16" s="34"/>
    </row>
    <row r="17" spans="9:15" ht="12.75" customHeight="1">
      <c r="I17" s="336">
        <v>14</v>
      </c>
      <c r="J17" s="224" t="s">
        <v>317</v>
      </c>
      <c r="K17" s="463">
        <v>7533</v>
      </c>
      <c r="L17" s="464">
        <v>8000</v>
      </c>
      <c r="M17" s="465">
        <v>8250</v>
      </c>
      <c r="N17" s="223">
        <v>6500</v>
      </c>
      <c r="O17" s="34"/>
    </row>
    <row r="18" spans="9:15" ht="12.75" customHeight="1">
      <c r="I18" s="336">
        <v>15</v>
      </c>
      <c r="J18" s="224" t="s">
        <v>318</v>
      </c>
      <c r="K18" s="463">
        <v>1700</v>
      </c>
      <c r="L18" s="464">
        <v>1000</v>
      </c>
      <c r="M18" s="465">
        <v>2000</v>
      </c>
      <c r="N18" s="223">
        <v>1900</v>
      </c>
      <c r="O18" s="34"/>
    </row>
    <row r="19" spans="9:15" ht="12.75" customHeight="1">
      <c r="I19" s="336">
        <v>16</v>
      </c>
      <c r="J19" s="224" t="s">
        <v>319</v>
      </c>
      <c r="K19" s="467">
        <v>2433</v>
      </c>
      <c r="L19" s="464">
        <v>2500</v>
      </c>
      <c r="M19" s="465">
        <v>2400</v>
      </c>
      <c r="N19" s="223">
        <v>2300</v>
      </c>
      <c r="O19" s="34"/>
    </row>
    <row r="20" spans="9:15" ht="12.75" customHeight="1">
      <c r="I20" s="336">
        <v>17</v>
      </c>
      <c r="J20" s="224" t="s">
        <v>320</v>
      </c>
      <c r="K20" s="463">
        <v>15000</v>
      </c>
      <c r="L20" s="464">
        <v>13000</v>
      </c>
      <c r="M20" s="465">
        <v>12000</v>
      </c>
      <c r="N20" s="223">
        <v>11000</v>
      </c>
      <c r="O20" s="34"/>
    </row>
    <row r="21" spans="9:15" ht="12.75" customHeight="1">
      <c r="I21" s="336">
        <v>18</v>
      </c>
      <c r="J21" s="225" t="s">
        <v>321</v>
      </c>
      <c r="K21" s="463">
        <v>293</v>
      </c>
      <c r="L21" s="464">
        <v>286</v>
      </c>
      <c r="M21" s="465">
        <v>256.7</v>
      </c>
      <c r="N21" s="223">
        <v>300</v>
      </c>
      <c r="O21" s="34"/>
    </row>
    <row r="22" spans="9:15" ht="12.75" customHeight="1">
      <c r="I22" s="336">
        <v>19</v>
      </c>
      <c r="J22" s="224" t="s">
        <v>322</v>
      </c>
      <c r="K22" s="463">
        <v>3450</v>
      </c>
      <c r="L22" s="464">
        <v>3466</v>
      </c>
      <c r="M22" s="465">
        <v>3140</v>
      </c>
      <c r="N22" s="223">
        <v>3150</v>
      </c>
      <c r="O22" s="34"/>
    </row>
    <row r="23" spans="9:15" ht="12.75" customHeight="1">
      <c r="I23" s="336">
        <v>20</v>
      </c>
      <c r="J23" s="468" t="s">
        <v>323</v>
      </c>
      <c r="K23" s="463">
        <v>0</v>
      </c>
      <c r="L23" s="464">
        <v>1350</v>
      </c>
      <c r="M23" s="465">
        <v>0</v>
      </c>
      <c r="N23" s="223">
        <v>1000</v>
      </c>
      <c r="O23" s="34"/>
    </row>
    <row r="24" spans="9:15" ht="12.75" customHeight="1">
      <c r="I24" s="336">
        <v>21</v>
      </c>
      <c r="J24" s="224" t="s">
        <v>324</v>
      </c>
      <c r="K24" s="467">
        <v>10333</v>
      </c>
      <c r="L24" s="464">
        <v>14000</v>
      </c>
      <c r="M24" s="465">
        <v>12000</v>
      </c>
      <c r="N24" s="223">
        <v>13500</v>
      </c>
      <c r="O24" s="34"/>
    </row>
    <row r="25" spans="9:15" ht="12.75" customHeight="1">
      <c r="I25" s="336">
        <v>22</v>
      </c>
      <c r="J25" s="469" t="s">
        <v>325</v>
      </c>
      <c r="K25" s="463">
        <v>3383</v>
      </c>
      <c r="L25" s="464">
        <v>3350</v>
      </c>
      <c r="M25" s="465">
        <v>3533</v>
      </c>
      <c r="N25" s="223">
        <v>3250</v>
      </c>
      <c r="O25" s="34"/>
    </row>
    <row r="26" spans="9:15" ht="12.75" customHeight="1">
      <c r="I26" s="336">
        <v>23</v>
      </c>
      <c r="J26" s="224" t="s">
        <v>326</v>
      </c>
      <c r="K26" s="463">
        <v>733.3</v>
      </c>
      <c r="L26" s="464">
        <v>700</v>
      </c>
      <c r="M26" s="465">
        <v>700</v>
      </c>
      <c r="N26" s="223">
        <v>500</v>
      </c>
      <c r="O26" s="34"/>
    </row>
    <row r="27" spans="9:15" ht="12.75" customHeight="1">
      <c r="I27" s="336">
        <v>24</v>
      </c>
      <c r="J27" s="224" t="s">
        <v>327</v>
      </c>
      <c r="K27" s="463">
        <v>1233</v>
      </c>
      <c r="L27" s="464">
        <v>1250</v>
      </c>
      <c r="M27" s="465">
        <v>1066.7</v>
      </c>
      <c r="N27" s="223">
        <v>867</v>
      </c>
      <c r="O27" s="34"/>
    </row>
    <row r="28" spans="9:15" ht="12.75" customHeight="1">
      <c r="I28" s="336">
        <v>25</v>
      </c>
      <c r="J28" s="224" t="s">
        <v>328</v>
      </c>
      <c r="K28" s="463">
        <v>1167</v>
      </c>
      <c r="L28" s="464">
        <v>800</v>
      </c>
      <c r="M28" s="465">
        <v>1066</v>
      </c>
      <c r="N28" s="223">
        <v>700</v>
      </c>
      <c r="O28" s="34"/>
    </row>
    <row r="29" spans="9:15" ht="12.75" customHeight="1">
      <c r="I29" s="336">
        <v>26</v>
      </c>
      <c r="J29" s="224" t="s">
        <v>329</v>
      </c>
      <c r="K29" s="467">
        <v>933</v>
      </c>
      <c r="L29" s="464">
        <v>1500</v>
      </c>
      <c r="M29" s="465">
        <v>1200</v>
      </c>
      <c r="N29" s="223">
        <v>1533</v>
      </c>
      <c r="O29" s="34"/>
    </row>
    <row r="30" spans="9:15" ht="12.75" customHeight="1">
      <c r="I30" s="336">
        <v>27</v>
      </c>
      <c r="J30" s="469" t="s">
        <v>330</v>
      </c>
      <c r="K30" s="463">
        <v>1967</v>
      </c>
      <c r="L30" s="464">
        <v>2200</v>
      </c>
      <c r="M30" s="465">
        <v>2166.6999999999998</v>
      </c>
      <c r="N30" s="223">
        <v>2100</v>
      </c>
      <c r="O30" s="34"/>
    </row>
    <row r="31" spans="9:15" ht="12.75" customHeight="1">
      <c r="I31" s="336">
        <v>28</v>
      </c>
      <c r="J31" s="224" t="s">
        <v>331</v>
      </c>
      <c r="K31" s="463">
        <v>4733</v>
      </c>
      <c r="L31" s="464">
        <v>5166</v>
      </c>
      <c r="M31" s="465">
        <v>5333</v>
      </c>
      <c r="N31" s="223">
        <v>5000</v>
      </c>
      <c r="O31" s="34"/>
    </row>
    <row r="32" spans="9:15" ht="12.75" customHeight="1">
      <c r="I32" s="336">
        <v>29</v>
      </c>
      <c r="J32" s="224" t="s">
        <v>332</v>
      </c>
      <c r="K32" s="463">
        <v>8267</v>
      </c>
      <c r="L32" s="464">
        <v>8666</v>
      </c>
      <c r="M32" s="465">
        <v>9200</v>
      </c>
      <c r="N32" s="223">
        <v>10000</v>
      </c>
      <c r="O32" s="34"/>
    </row>
    <row r="33" spans="9:15" ht="12.75" customHeight="1">
      <c r="I33" s="336">
        <v>30</v>
      </c>
      <c r="J33" s="224" t="s">
        <v>333</v>
      </c>
      <c r="K33" s="463">
        <v>1767</v>
      </c>
      <c r="L33" s="464">
        <v>1933</v>
      </c>
      <c r="M33" s="465">
        <v>1626.7</v>
      </c>
      <c r="N33" s="223">
        <v>1650</v>
      </c>
      <c r="O33" s="34"/>
    </row>
    <row r="34" spans="9:15" ht="12.75" customHeight="1">
      <c r="I34" s="336">
        <v>31</v>
      </c>
      <c r="J34" s="224" t="s">
        <v>334</v>
      </c>
      <c r="K34" s="463">
        <v>800</v>
      </c>
      <c r="L34" s="464">
        <v>733</v>
      </c>
      <c r="M34" s="465">
        <v>633</v>
      </c>
      <c r="N34" s="223">
        <v>533</v>
      </c>
      <c r="O34" s="34"/>
    </row>
    <row r="35" spans="9:15" ht="12.75" customHeight="1">
      <c r="I35" s="336">
        <v>32</v>
      </c>
      <c r="J35" s="225" t="s">
        <v>335</v>
      </c>
      <c r="K35" s="463">
        <v>4367</v>
      </c>
      <c r="L35" s="464">
        <v>4650</v>
      </c>
      <c r="M35" s="465">
        <v>4290</v>
      </c>
      <c r="N35" s="223">
        <v>4275</v>
      </c>
      <c r="O35" s="34"/>
    </row>
    <row r="36" spans="9:15" ht="12.75" customHeight="1">
      <c r="I36" s="336">
        <v>33</v>
      </c>
      <c r="J36" s="224" t="s">
        <v>336</v>
      </c>
      <c r="K36" s="463">
        <v>1783</v>
      </c>
      <c r="L36" s="464">
        <v>1800</v>
      </c>
      <c r="M36" s="465">
        <v>1793.3</v>
      </c>
      <c r="N36" s="223">
        <v>1850</v>
      </c>
      <c r="O36" s="34"/>
    </row>
    <row r="37" spans="9:15" ht="12.75" customHeight="1">
      <c r="I37" s="336">
        <v>34</v>
      </c>
      <c r="J37" s="469" t="s">
        <v>337</v>
      </c>
      <c r="K37" s="463">
        <v>6000</v>
      </c>
      <c r="L37" s="464">
        <v>7000</v>
      </c>
      <c r="M37" s="465">
        <v>0</v>
      </c>
      <c r="N37" s="223">
        <v>6000</v>
      </c>
      <c r="O37" s="34"/>
    </row>
    <row r="38" spans="9:15" ht="12.75" customHeight="1">
      <c r="I38" s="336">
        <v>35</v>
      </c>
      <c r="J38" s="224" t="s">
        <v>338</v>
      </c>
      <c r="K38" s="463">
        <v>1333</v>
      </c>
      <c r="L38" s="464">
        <v>1400</v>
      </c>
      <c r="M38" s="465">
        <v>1243.3</v>
      </c>
      <c r="N38" s="223">
        <v>1267</v>
      </c>
      <c r="O38" s="34"/>
    </row>
    <row r="39" spans="9:15" ht="12.75" customHeight="1">
      <c r="I39" s="336">
        <v>36</v>
      </c>
      <c r="J39" s="224" t="s">
        <v>339</v>
      </c>
      <c r="K39" s="463">
        <v>7433</v>
      </c>
      <c r="L39" s="464">
        <v>8000</v>
      </c>
      <c r="M39" s="465">
        <v>7466.7</v>
      </c>
      <c r="N39" s="223">
        <v>7833</v>
      </c>
      <c r="O39" s="34"/>
    </row>
    <row r="40" spans="9:15" ht="12.75" customHeight="1">
      <c r="I40" s="336">
        <v>37</v>
      </c>
      <c r="J40" s="224" t="s">
        <v>340</v>
      </c>
      <c r="K40" s="463">
        <v>1283</v>
      </c>
      <c r="L40" s="464">
        <v>1500</v>
      </c>
      <c r="M40" s="465">
        <v>1516</v>
      </c>
      <c r="N40" s="223">
        <v>1500</v>
      </c>
      <c r="O40" s="34"/>
    </row>
    <row r="41" spans="9:15" ht="12.75" customHeight="1">
      <c r="I41" s="336">
        <v>38</v>
      </c>
      <c r="J41" s="225" t="s">
        <v>341</v>
      </c>
      <c r="K41" s="463">
        <v>2267</v>
      </c>
      <c r="L41" s="464">
        <v>2400</v>
      </c>
      <c r="M41" s="465">
        <v>2500</v>
      </c>
      <c r="N41" s="223">
        <v>2300</v>
      </c>
      <c r="O41" s="34"/>
    </row>
    <row r="42" spans="9:15" ht="12.75" customHeight="1">
      <c r="I42" s="336">
        <v>39</v>
      </c>
      <c r="J42" s="224" t="s">
        <v>342</v>
      </c>
      <c r="K42" s="463">
        <v>1800</v>
      </c>
      <c r="L42" s="464">
        <v>1700</v>
      </c>
      <c r="M42" s="465">
        <v>1666</v>
      </c>
      <c r="N42" s="223">
        <v>1500</v>
      </c>
      <c r="O42" s="34"/>
    </row>
    <row r="43" spans="9:15" ht="12.75" customHeight="1">
      <c r="I43" s="336">
        <v>40</v>
      </c>
      <c r="J43" s="226" t="s">
        <v>343</v>
      </c>
      <c r="K43" s="463">
        <v>1490</v>
      </c>
      <c r="L43" s="464">
        <v>1420</v>
      </c>
      <c r="M43" s="465">
        <v>1530</v>
      </c>
      <c r="N43" s="223">
        <v>1463</v>
      </c>
      <c r="O43" s="34"/>
    </row>
    <row r="44" spans="9:15" ht="12.75" customHeight="1">
      <c r="I44" s="336">
        <v>41</v>
      </c>
      <c r="J44" s="226" t="s">
        <v>344</v>
      </c>
      <c r="K44" s="463">
        <v>1667</v>
      </c>
      <c r="L44" s="464">
        <v>1470</v>
      </c>
      <c r="M44" s="465">
        <v>1710</v>
      </c>
      <c r="N44" s="223">
        <v>1643</v>
      </c>
      <c r="O44" s="34"/>
    </row>
    <row r="45" spans="9:15" ht="12.75" customHeight="1">
      <c r="I45" s="336">
        <v>42</v>
      </c>
      <c r="J45" s="226" t="s">
        <v>345</v>
      </c>
      <c r="K45" s="463">
        <v>1750</v>
      </c>
      <c r="L45" s="464">
        <v>1550</v>
      </c>
      <c r="M45" s="227">
        <v>1760</v>
      </c>
      <c r="N45" s="223">
        <v>1713</v>
      </c>
      <c r="O45" s="34"/>
    </row>
  </sheetData>
  <mergeCells count="1">
    <mergeCell ref="I1:N1"/>
  </mergeCells>
  <conditionalFormatting sqref="K4:K45">
    <cfRule type="cellIs" dxfId="1" priority="1" stopIfTrue="1" operator="lessThan">
      <formula>0.001</formula>
    </cfRule>
  </conditionalFormatting>
  <conditionalFormatting sqref="M23:M42 L43 M14:M21 M2:M12 J2:J42 N4:N42 K2:L3 I1:I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sqref="A1:XFD1048576"/>
    </sheetView>
  </sheetViews>
  <sheetFormatPr defaultRowHeight="12.75"/>
  <cols>
    <col min="1" max="1" width="5.28515625" style="54" customWidth="1"/>
    <col min="2" max="2" width="37.85546875" style="298" customWidth="1"/>
    <col min="3" max="3" width="6.140625" style="54" customWidth="1"/>
    <col min="4" max="4" width="7.28515625" style="54" customWidth="1"/>
    <col min="5" max="5" width="10.85546875" style="54" customWidth="1"/>
    <col min="6" max="256" width="9.140625" style="51"/>
    <col min="257" max="257" width="5.28515625" style="51" customWidth="1"/>
    <col min="258" max="258" width="37.85546875" style="51" customWidth="1"/>
    <col min="259" max="259" width="6.140625" style="51" customWidth="1"/>
    <col min="260" max="260" width="7.28515625" style="51" customWidth="1"/>
    <col min="261" max="261" width="10.85546875" style="51" customWidth="1"/>
    <col min="262" max="512" width="9.140625" style="51"/>
    <col min="513" max="513" width="5.28515625" style="51" customWidth="1"/>
    <col min="514" max="514" width="37.85546875" style="51" customWidth="1"/>
    <col min="515" max="515" width="6.140625" style="51" customWidth="1"/>
    <col min="516" max="516" width="7.28515625" style="51" customWidth="1"/>
    <col min="517" max="517" width="10.85546875" style="51" customWidth="1"/>
    <col min="518" max="768" width="9.140625" style="51"/>
    <col min="769" max="769" width="5.28515625" style="51" customWidth="1"/>
    <col min="770" max="770" width="37.85546875" style="51" customWidth="1"/>
    <col min="771" max="771" width="6.140625" style="51" customWidth="1"/>
    <col min="772" max="772" width="7.28515625" style="51" customWidth="1"/>
    <col min="773" max="773" width="10.85546875" style="51" customWidth="1"/>
    <col min="774" max="1024" width="9.140625" style="51"/>
    <col min="1025" max="1025" width="5.28515625" style="51" customWidth="1"/>
    <col min="1026" max="1026" width="37.85546875" style="51" customWidth="1"/>
    <col min="1027" max="1027" width="6.140625" style="51" customWidth="1"/>
    <col min="1028" max="1028" width="7.28515625" style="51" customWidth="1"/>
    <col min="1029" max="1029" width="10.85546875" style="51" customWidth="1"/>
    <col min="1030" max="1280" width="9.140625" style="51"/>
    <col min="1281" max="1281" width="5.28515625" style="51" customWidth="1"/>
    <col min="1282" max="1282" width="37.85546875" style="51" customWidth="1"/>
    <col min="1283" max="1283" width="6.140625" style="51" customWidth="1"/>
    <col min="1284" max="1284" width="7.28515625" style="51" customWidth="1"/>
    <col min="1285" max="1285" width="10.85546875" style="51" customWidth="1"/>
    <col min="1286" max="1536" width="9.140625" style="51"/>
    <col min="1537" max="1537" width="5.28515625" style="51" customWidth="1"/>
    <col min="1538" max="1538" width="37.85546875" style="51" customWidth="1"/>
    <col min="1539" max="1539" width="6.140625" style="51" customWidth="1"/>
    <col min="1540" max="1540" width="7.28515625" style="51" customWidth="1"/>
    <col min="1541" max="1541" width="10.85546875" style="51" customWidth="1"/>
    <col min="1542" max="1792" width="9.140625" style="51"/>
    <col min="1793" max="1793" width="5.28515625" style="51" customWidth="1"/>
    <col min="1794" max="1794" width="37.85546875" style="51" customWidth="1"/>
    <col min="1795" max="1795" width="6.140625" style="51" customWidth="1"/>
    <col min="1796" max="1796" width="7.28515625" style="51" customWidth="1"/>
    <col min="1797" max="1797" width="10.85546875" style="51" customWidth="1"/>
    <col min="1798" max="2048" width="9.140625" style="51"/>
    <col min="2049" max="2049" width="5.28515625" style="51" customWidth="1"/>
    <col min="2050" max="2050" width="37.85546875" style="51" customWidth="1"/>
    <col min="2051" max="2051" width="6.140625" style="51" customWidth="1"/>
    <col min="2052" max="2052" width="7.28515625" style="51" customWidth="1"/>
    <col min="2053" max="2053" width="10.85546875" style="51" customWidth="1"/>
    <col min="2054" max="2304" width="9.140625" style="51"/>
    <col min="2305" max="2305" width="5.28515625" style="51" customWidth="1"/>
    <col min="2306" max="2306" width="37.85546875" style="51" customWidth="1"/>
    <col min="2307" max="2307" width="6.140625" style="51" customWidth="1"/>
    <col min="2308" max="2308" width="7.28515625" style="51" customWidth="1"/>
    <col min="2309" max="2309" width="10.85546875" style="51" customWidth="1"/>
    <col min="2310" max="2560" width="9.140625" style="51"/>
    <col min="2561" max="2561" width="5.28515625" style="51" customWidth="1"/>
    <col min="2562" max="2562" width="37.85546875" style="51" customWidth="1"/>
    <col min="2563" max="2563" width="6.140625" style="51" customWidth="1"/>
    <col min="2564" max="2564" width="7.28515625" style="51" customWidth="1"/>
    <col min="2565" max="2565" width="10.85546875" style="51" customWidth="1"/>
    <col min="2566" max="2816" width="9.140625" style="51"/>
    <col min="2817" max="2817" width="5.28515625" style="51" customWidth="1"/>
    <col min="2818" max="2818" width="37.85546875" style="51" customWidth="1"/>
    <col min="2819" max="2819" width="6.140625" style="51" customWidth="1"/>
    <col min="2820" max="2820" width="7.28515625" style="51" customWidth="1"/>
    <col min="2821" max="2821" width="10.85546875" style="51" customWidth="1"/>
    <col min="2822" max="3072" width="9.140625" style="51"/>
    <col min="3073" max="3073" width="5.28515625" style="51" customWidth="1"/>
    <col min="3074" max="3074" width="37.85546875" style="51" customWidth="1"/>
    <col min="3075" max="3075" width="6.140625" style="51" customWidth="1"/>
    <col min="3076" max="3076" width="7.28515625" style="51" customWidth="1"/>
    <col min="3077" max="3077" width="10.85546875" style="51" customWidth="1"/>
    <col min="3078" max="3328" width="9.140625" style="51"/>
    <col min="3329" max="3329" width="5.28515625" style="51" customWidth="1"/>
    <col min="3330" max="3330" width="37.85546875" style="51" customWidth="1"/>
    <col min="3331" max="3331" width="6.140625" style="51" customWidth="1"/>
    <col min="3332" max="3332" width="7.28515625" style="51" customWidth="1"/>
    <col min="3333" max="3333" width="10.85546875" style="51" customWidth="1"/>
    <col min="3334" max="3584" width="9.140625" style="51"/>
    <col min="3585" max="3585" width="5.28515625" style="51" customWidth="1"/>
    <col min="3586" max="3586" width="37.85546875" style="51" customWidth="1"/>
    <col min="3587" max="3587" width="6.140625" style="51" customWidth="1"/>
    <col min="3588" max="3588" width="7.28515625" style="51" customWidth="1"/>
    <col min="3589" max="3589" width="10.85546875" style="51" customWidth="1"/>
    <col min="3590" max="3840" width="9.140625" style="51"/>
    <col min="3841" max="3841" width="5.28515625" style="51" customWidth="1"/>
    <col min="3842" max="3842" width="37.85546875" style="51" customWidth="1"/>
    <col min="3843" max="3843" width="6.140625" style="51" customWidth="1"/>
    <col min="3844" max="3844" width="7.28515625" style="51" customWidth="1"/>
    <col min="3845" max="3845" width="10.85546875" style="51" customWidth="1"/>
    <col min="3846" max="4096" width="9.140625" style="51"/>
    <col min="4097" max="4097" width="5.28515625" style="51" customWidth="1"/>
    <col min="4098" max="4098" width="37.85546875" style="51" customWidth="1"/>
    <col min="4099" max="4099" width="6.140625" style="51" customWidth="1"/>
    <col min="4100" max="4100" width="7.28515625" style="51" customWidth="1"/>
    <col min="4101" max="4101" width="10.85546875" style="51" customWidth="1"/>
    <col min="4102" max="4352" width="9.140625" style="51"/>
    <col min="4353" max="4353" width="5.28515625" style="51" customWidth="1"/>
    <col min="4354" max="4354" width="37.85546875" style="51" customWidth="1"/>
    <col min="4355" max="4355" width="6.140625" style="51" customWidth="1"/>
    <col min="4356" max="4356" width="7.28515625" style="51" customWidth="1"/>
    <col min="4357" max="4357" width="10.85546875" style="51" customWidth="1"/>
    <col min="4358" max="4608" width="9.140625" style="51"/>
    <col min="4609" max="4609" width="5.28515625" style="51" customWidth="1"/>
    <col min="4610" max="4610" width="37.85546875" style="51" customWidth="1"/>
    <col min="4611" max="4611" width="6.140625" style="51" customWidth="1"/>
    <col min="4612" max="4612" width="7.28515625" style="51" customWidth="1"/>
    <col min="4613" max="4613" width="10.85546875" style="51" customWidth="1"/>
    <col min="4614" max="4864" width="9.140625" style="51"/>
    <col min="4865" max="4865" width="5.28515625" style="51" customWidth="1"/>
    <col min="4866" max="4866" width="37.85546875" style="51" customWidth="1"/>
    <col min="4867" max="4867" width="6.140625" style="51" customWidth="1"/>
    <col min="4868" max="4868" width="7.28515625" style="51" customWidth="1"/>
    <col min="4869" max="4869" width="10.85546875" style="51" customWidth="1"/>
    <col min="4870" max="5120" width="9.140625" style="51"/>
    <col min="5121" max="5121" width="5.28515625" style="51" customWidth="1"/>
    <col min="5122" max="5122" width="37.85546875" style="51" customWidth="1"/>
    <col min="5123" max="5123" width="6.140625" style="51" customWidth="1"/>
    <col min="5124" max="5124" width="7.28515625" style="51" customWidth="1"/>
    <col min="5125" max="5125" width="10.85546875" style="51" customWidth="1"/>
    <col min="5126" max="5376" width="9.140625" style="51"/>
    <col min="5377" max="5377" width="5.28515625" style="51" customWidth="1"/>
    <col min="5378" max="5378" width="37.85546875" style="51" customWidth="1"/>
    <col min="5379" max="5379" width="6.140625" style="51" customWidth="1"/>
    <col min="5380" max="5380" width="7.28515625" style="51" customWidth="1"/>
    <col min="5381" max="5381" width="10.85546875" style="51" customWidth="1"/>
    <col min="5382" max="5632" width="9.140625" style="51"/>
    <col min="5633" max="5633" width="5.28515625" style="51" customWidth="1"/>
    <col min="5634" max="5634" width="37.85546875" style="51" customWidth="1"/>
    <col min="5635" max="5635" width="6.140625" style="51" customWidth="1"/>
    <col min="5636" max="5636" width="7.28515625" style="51" customWidth="1"/>
    <col min="5637" max="5637" width="10.85546875" style="51" customWidth="1"/>
    <col min="5638" max="5888" width="9.140625" style="51"/>
    <col min="5889" max="5889" width="5.28515625" style="51" customWidth="1"/>
    <col min="5890" max="5890" width="37.85546875" style="51" customWidth="1"/>
    <col min="5891" max="5891" width="6.140625" style="51" customWidth="1"/>
    <col min="5892" max="5892" width="7.28515625" style="51" customWidth="1"/>
    <col min="5893" max="5893" width="10.85546875" style="51" customWidth="1"/>
    <col min="5894" max="6144" width="9.140625" style="51"/>
    <col min="6145" max="6145" width="5.28515625" style="51" customWidth="1"/>
    <col min="6146" max="6146" width="37.85546875" style="51" customWidth="1"/>
    <col min="6147" max="6147" width="6.140625" style="51" customWidth="1"/>
    <col min="6148" max="6148" width="7.28515625" style="51" customWidth="1"/>
    <col min="6149" max="6149" width="10.85546875" style="51" customWidth="1"/>
    <col min="6150" max="6400" width="9.140625" style="51"/>
    <col min="6401" max="6401" width="5.28515625" style="51" customWidth="1"/>
    <col min="6402" max="6402" width="37.85546875" style="51" customWidth="1"/>
    <col min="6403" max="6403" width="6.140625" style="51" customWidth="1"/>
    <col min="6404" max="6404" width="7.28515625" style="51" customWidth="1"/>
    <col min="6405" max="6405" width="10.85546875" style="51" customWidth="1"/>
    <col min="6406" max="6656" width="9.140625" style="51"/>
    <col min="6657" max="6657" width="5.28515625" style="51" customWidth="1"/>
    <col min="6658" max="6658" width="37.85546875" style="51" customWidth="1"/>
    <col min="6659" max="6659" width="6.140625" style="51" customWidth="1"/>
    <col min="6660" max="6660" width="7.28515625" style="51" customWidth="1"/>
    <col min="6661" max="6661" width="10.85546875" style="51" customWidth="1"/>
    <col min="6662" max="6912" width="9.140625" style="51"/>
    <col min="6913" max="6913" width="5.28515625" style="51" customWidth="1"/>
    <col min="6914" max="6914" width="37.85546875" style="51" customWidth="1"/>
    <col min="6915" max="6915" width="6.140625" style="51" customWidth="1"/>
    <col min="6916" max="6916" width="7.28515625" style="51" customWidth="1"/>
    <col min="6917" max="6917" width="10.85546875" style="51" customWidth="1"/>
    <col min="6918" max="7168" width="9.140625" style="51"/>
    <col min="7169" max="7169" width="5.28515625" style="51" customWidth="1"/>
    <col min="7170" max="7170" width="37.85546875" style="51" customWidth="1"/>
    <col min="7171" max="7171" width="6.140625" style="51" customWidth="1"/>
    <col min="7172" max="7172" width="7.28515625" style="51" customWidth="1"/>
    <col min="7173" max="7173" width="10.85546875" style="51" customWidth="1"/>
    <col min="7174" max="7424" width="9.140625" style="51"/>
    <col min="7425" max="7425" width="5.28515625" style="51" customWidth="1"/>
    <col min="7426" max="7426" width="37.85546875" style="51" customWidth="1"/>
    <col min="7427" max="7427" width="6.140625" style="51" customWidth="1"/>
    <col min="7428" max="7428" width="7.28515625" style="51" customWidth="1"/>
    <col min="7429" max="7429" width="10.85546875" style="51" customWidth="1"/>
    <col min="7430" max="7680" width="9.140625" style="51"/>
    <col min="7681" max="7681" width="5.28515625" style="51" customWidth="1"/>
    <col min="7682" max="7682" width="37.85546875" style="51" customWidth="1"/>
    <col min="7683" max="7683" width="6.140625" style="51" customWidth="1"/>
    <col min="7684" max="7684" width="7.28515625" style="51" customWidth="1"/>
    <col min="7685" max="7685" width="10.85546875" style="51" customWidth="1"/>
    <col min="7686" max="7936" width="9.140625" style="51"/>
    <col min="7937" max="7937" width="5.28515625" style="51" customWidth="1"/>
    <col min="7938" max="7938" width="37.85546875" style="51" customWidth="1"/>
    <col min="7939" max="7939" width="6.140625" style="51" customWidth="1"/>
    <col min="7940" max="7940" width="7.28515625" style="51" customWidth="1"/>
    <col min="7941" max="7941" width="10.85546875" style="51" customWidth="1"/>
    <col min="7942" max="8192" width="9.140625" style="51"/>
    <col min="8193" max="8193" width="5.28515625" style="51" customWidth="1"/>
    <col min="8194" max="8194" width="37.85546875" style="51" customWidth="1"/>
    <col min="8195" max="8195" width="6.140625" style="51" customWidth="1"/>
    <col min="8196" max="8196" width="7.28515625" style="51" customWidth="1"/>
    <col min="8197" max="8197" width="10.85546875" style="51" customWidth="1"/>
    <col min="8198" max="8448" width="9.140625" style="51"/>
    <col min="8449" max="8449" width="5.28515625" style="51" customWidth="1"/>
    <col min="8450" max="8450" width="37.85546875" style="51" customWidth="1"/>
    <col min="8451" max="8451" width="6.140625" style="51" customWidth="1"/>
    <col min="8452" max="8452" width="7.28515625" style="51" customWidth="1"/>
    <col min="8453" max="8453" width="10.85546875" style="51" customWidth="1"/>
    <col min="8454" max="8704" width="9.140625" style="51"/>
    <col min="8705" max="8705" width="5.28515625" style="51" customWidth="1"/>
    <col min="8706" max="8706" width="37.85546875" style="51" customWidth="1"/>
    <col min="8707" max="8707" width="6.140625" style="51" customWidth="1"/>
    <col min="8708" max="8708" width="7.28515625" style="51" customWidth="1"/>
    <col min="8709" max="8709" width="10.85546875" style="51" customWidth="1"/>
    <col min="8710" max="8960" width="9.140625" style="51"/>
    <col min="8961" max="8961" width="5.28515625" style="51" customWidth="1"/>
    <col min="8962" max="8962" width="37.85546875" style="51" customWidth="1"/>
    <col min="8963" max="8963" width="6.140625" style="51" customWidth="1"/>
    <col min="8964" max="8964" width="7.28515625" style="51" customWidth="1"/>
    <col min="8965" max="8965" width="10.85546875" style="51" customWidth="1"/>
    <col min="8966" max="9216" width="9.140625" style="51"/>
    <col min="9217" max="9217" width="5.28515625" style="51" customWidth="1"/>
    <col min="9218" max="9218" width="37.85546875" style="51" customWidth="1"/>
    <col min="9219" max="9219" width="6.140625" style="51" customWidth="1"/>
    <col min="9220" max="9220" width="7.28515625" style="51" customWidth="1"/>
    <col min="9221" max="9221" width="10.85546875" style="51" customWidth="1"/>
    <col min="9222" max="9472" width="9.140625" style="51"/>
    <col min="9473" max="9473" width="5.28515625" style="51" customWidth="1"/>
    <col min="9474" max="9474" width="37.85546875" style="51" customWidth="1"/>
    <col min="9475" max="9475" width="6.140625" style="51" customWidth="1"/>
    <col min="9476" max="9476" width="7.28515625" style="51" customWidth="1"/>
    <col min="9477" max="9477" width="10.85546875" style="51" customWidth="1"/>
    <col min="9478" max="9728" width="9.140625" style="51"/>
    <col min="9729" max="9729" width="5.28515625" style="51" customWidth="1"/>
    <col min="9730" max="9730" width="37.85546875" style="51" customWidth="1"/>
    <col min="9731" max="9731" width="6.140625" style="51" customWidth="1"/>
    <col min="9732" max="9732" width="7.28515625" style="51" customWidth="1"/>
    <col min="9733" max="9733" width="10.85546875" style="51" customWidth="1"/>
    <col min="9734" max="9984" width="9.140625" style="51"/>
    <col min="9985" max="9985" width="5.28515625" style="51" customWidth="1"/>
    <col min="9986" max="9986" width="37.85546875" style="51" customWidth="1"/>
    <col min="9987" max="9987" width="6.140625" style="51" customWidth="1"/>
    <col min="9988" max="9988" width="7.28515625" style="51" customWidth="1"/>
    <col min="9989" max="9989" width="10.85546875" style="51" customWidth="1"/>
    <col min="9990" max="10240" width="9.140625" style="51"/>
    <col min="10241" max="10241" width="5.28515625" style="51" customWidth="1"/>
    <col min="10242" max="10242" width="37.85546875" style="51" customWidth="1"/>
    <col min="10243" max="10243" width="6.140625" style="51" customWidth="1"/>
    <col min="10244" max="10244" width="7.28515625" style="51" customWidth="1"/>
    <col min="10245" max="10245" width="10.85546875" style="51" customWidth="1"/>
    <col min="10246" max="10496" width="9.140625" style="51"/>
    <col min="10497" max="10497" width="5.28515625" style="51" customWidth="1"/>
    <col min="10498" max="10498" width="37.85546875" style="51" customWidth="1"/>
    <col min="10499" max="10499" width="6.140625" style="51" customWidth="1"/>
    <col min="10500" max="10500" width="7.28515625" style="51" customWidth="1"/>
    <col min="10501" max="10501" width="10.85546875" style="51" customWidth="1"/>
    <col min="10502" max="10752" width="9.140625" style="51"/>
    <col min="10753" max="10753" width="5.28515625" style="51" customWidth="1"/>
    <col min="10754" max="10754" width="37.85546875" style="51" customWidth="1"/>
    <col min="10755" max="10755" width="6.140625" style="51" customWidth="1"/>
    <col min="10756" max="10756" width="7.28515625" style="51" customWidth="1"/>
    <col min="10757" max="10757" width="10.85546875" style="51" customWidth="1"/>
    <col min="10758" max="11008" width="9.140625" style="51"/>
    <col min="11009" max="11009" width="5.28515625" style="51" customWidth="1"/>
    <col min="11010" max="11010" width="37.85546875" style="51" customWidth="1"/>
    <col min="11011" max="11011" width="6.140625" style="51" customWidth="1"/>
    <col min="11012" max="11012" width="7.28515625" style="51" customWidth="1"/>
    <col min="11013" max="11013" width="10.85546875" style="51" customWidth="1"/>
    <col min="11014" max="11264" width="9.140625" style="51"/>
    <col min="11265" max="11265" width="5.28515625" style="51" customWidth="1"/>
    <col min="11266" max="11266" width="37.85546875" style="51" customWidth="1"/>
    <col min="11267" max="11267" width="6.140625" style="51" customWidth="1"/>
    <col min="11268" max="11268" width="7.28515625" style="51" customWidth="1"/>
    <col min="11269" max="11269" width="10.85546875" style="51" customWidth="1"/>
    <col min="11270" max="11520" width="9.140625" style="51"/>
    <col min="11521" max="11521" width="5.28515625" style="51" customWidth="1"/>
    <col min="11522" max="11522" width="37.85546875" style="51" customWidth="1"/>
    <col min="11523" max="11523" width="6.140625" style="51" customWidth="1"/>
    <col min="11524" max="11524" width="7.28515625" style="51" customWidth="1"/>
    <col min="11525" max="11525" width="10.85546875" style="51" customWidth="1"/>
    <col min="11526" max="11776" width="9.140625" style="51"/>
    <col min="11777" max="11777" width="5.28515625" style="51" customWidth="1"/>
    <col min="11778" max="11778" width="37.85546875" style="51" customWidth="1"/>
    <col min="11779" max="11779" width="6.140625" style="51" customWidth="1"/>
    <col min="11780" max="11780" width="7.28515625" style="51" customWidth="1"/>
    <col min="11781" max="11781" width="10.85546875" style="51" customWidth="1"/>
    <col min="11782" max="12032" width="9.140625" style="51"/>
    <col min="12033" max="12033" width="5.28515625" style="51" customWidth="1"/>
    <col min="12034" max="12034" width="37.85546875" style="51" customWidth="1"/>
    <col min="12035" max="12035" width="6.140625" style="51" customWidth="1"/>
    <col min="12036" max="12036" width="7.28515625" style="51" customWidth="1"/>
    <col min="12037" max="12037" width="10.85546875" style="51" customWidth="1"/>
    <col min="12038" max="12288" width="9.140625" style="51"/>
    <col min="12289" max="12289" width="5.28515625" style="51" customWidth="1"/>
    <col min="12290" max="12290" width="37.85546875" style="51" customWidth="1"/>
    <col min="12291" max="12291" width="6.140625" style="51" customWidth="1"/>
    <col min="12292" max="12292" width="7.28515625" style="51" customWidth="1"/>
    <col min="12293" max="12293" width="10.85546875" style="51" customWidth="1"/>
    <col min="12294" max="12544" width="9.140625" style="51"/>
    <col min="12545" max="12545" width="5.28515625" style="51" customWidth="1"/>
    <col min="12546" max="12546" width="37.85546875" style="51" customWidth="1"/>
    <col min="12547" max="12547" width="6.140625" style="51" customWidth="1"/>
    <col min="12548" max="12548" width="7.28515625" style="51" customWidth="1"/>
    <col min="12549" max="12549" width="10.85546875" style="51" customWidth="1"/>
    <col min="12550" max="12800" width="9.140625" style="51"/>
    <col min="12801" max="12801" width="5.28515625" style="51" customWidth="1"/>
    <col min="12802" max="12802" width="37.85546875" style="51" customWidth="1"/>
    <col min="12803" max="12803" width="6.140625" style="51" customWidth="1"/>
    <col min="12804" max="12804" width="7.28515625" style="51" customWidth="1"/>
    <col min="12805" max="12805" width="10.85546875" style="51" customWidth="1"/>
    <col min="12806" max="13056" width="9.140625" style="51"/>
    <col min="13057" max="13057" width="5.28515625" style="51" customWidth="1"/>
    <col min="13058" max="13058" width="37.85546875" style="51" customWidth="1"/>
    <col min="13059" max="13059" width="6.140625" style="51" customWidth="1"/>
    <col min="13060" max="13060" width="7.28515625" style="51" customWidth="1"/>
    <col min="13061" max="13061" width="10.85546875" style="51" customWidth="1"/>
    <col min="13062" max="13312" width="9.140625" style="51"/>
    <col min="13313" max="13313" width="5.28515625" style="51" customWidth="1"/>
    <col min="13314" max="13314" width="37.85546875" style="51" customWidth="1"/>
    <col min="13315" max="13315" width="6.140625" style="51" customWidth="1"/>
    <col min="13316" max="13316" width="7.28515625" style="51" customWidth="1"/>
    <col min="13317" max="13317" width="10.85546875" style="51" customWidth="1"/>
    <col min="13318" max="13568" width="9.140625" style="51"/>
    <col min="13569" max="13569" width="5.28515625" style="51" customWidth="1"/>
    <col min="13570" max="13570" width="37.85546875" style="51" customWidth="1"/>
    <col min="13571" max="13571" width="6.140625" style="51" customWidth="1"/>
    <col min="13572" max="13572" width="7.28515625" style="51" customWidth="1"/>
    <col min="13573" max="13573" width="10.85546875" style="51" customWidth="1"/>
    <col min="13574" max="13824" width="9.140625" style="51"/>
    <col min="13825" max="13825" width="5.28515625" style="51" customWidth="1"/>
    <col min="13826" max="13826" width="37.85546875" style="51" customWidth="1"/>
    <col min="13827" max="13827" width="6.140625" style="51" customWidth="1"/>
    <col min="13828" max="13828" width="7.28515625" style="51" customWidth="1"/>
    <col min="13829" max="13829" width="10.85546875" style="51" customWidth="1"/>
    <col min="13830" max="14080" width="9.140625" style="51"/>
    <col min="14081" max="14081" width="5.28515625" style="51" customWidth="1"/>
    <col min="14082" max="14082" width="37.85546875" style="51" customWidth="1"/>
    <col min="14083" max="14083" width="6.140625" style="51" customWidth="1"/>
    <col min="14084" max="14084" width="7.28515625" style="51" customWidth="1"/>
    <col min="14085" max="14085" width="10.85546875" style="51" customWidth="1"/>
    <col min="14086" max="14336" width="9.140625" style="51"/>
    <col min="14337" max="14337" width="5.28515625" style="51" customWidth="1"/>
    <col min="14338" max="14338" width="37.85546875" style="51" customWidth="1"/>
    <col min="14339" max="14339" width="6.140625" style="51" customWidth="1"/>
    <col min="14340" max="14340" width="7.28515625" style="51" customWidth="1"/>
    <col min="14341" max="14341" width="10.85546875" style="51" customWidth="1"/>
    <col min="14342" max="14592" width="9.140625" style="51"/>
    <col min="14593" max="14593" width="5.28515625" style="51" customWidth="1"/>
    <col min="14594" max="14594" width="37.85546875" style="51" customWidth="1"/>
    <col min="14595" max="14595" width="6.140625" style="51" customWidth="1"/>
    <col min="14596" max="14596" width="7.28515625" style="51" customWidth="1"/>
    <col min="14597" max="14597" width="10.85546875" style="51" customWidth="1"/>
    <col min="14598" max="14848" width="9.140625" style="51"/>
    <col min="14849" max="14849" width="5.28515625" style="51" customWidth="1"/>
    <col min="14850" max="14850" width="37.85546875" style="51" customWidth="1"/>
    <col min="14851" max="14851" width="6.140625" style="51" customWidth="1"/>
    <col min="14852" max="14852" width="7.28515625" style="51" customWidth="1"/>
    <col min="14853" max="14853" width="10.85546875" style="51" customWidth="1"/>
    <col min="14854" max="15104" width="9.140625" style="51"/>
    <col min="15105" max="15105" width="5.28515625" style="51" customWidth="1"/>
    <col min="15106" max="15106" width="37.85546875" style="51" customWidth="1"/>
    <col min="15107" max="15107" width="6.140625" style="51" customWidth="1"/>
    <col min="15108" max="15108" width="7.28515625" style="51" customWidth="1"/>
    <col min="15109" max="15109" width="10.85546875" style="51" customWidth="1"/>
    <col min="15110" max="15360" width="9.140625" style="51"/>
    <col min="15361" max="15361" width="5.28515625" style="51" customWidth="1"/>
    <col min="15362" max="15362" width="37.85546875" style="51" customWidth="1"/>
    <col min="15363" max="15363" width="6.140625" style="51" customWidth="1"/>
    <col min="15364" max="15364" width="7.28515625" style="51" customWidth="1"/>
    <col min="15365" max="15365" width="10.85546875" style="51" customWidth="1"/>
    <col min="15366" max="15616" width="9.140625" style="51"/>
    <col min="15617" max="15617" width="5.28515625" style="51" customWidth="1"/>
    <col min="15618" max="15618" width="37.85546875" style="51" customWidth="1"/>
    <col min="15619" max="15619" width="6.140625" style="51" customWidth="1"/>
    <col min="15620" max="15620" width="7.28515625" style="51" customWidth="1"/>
    <col min="15621" max="15621" width="10.85546875" style="51" customWidth="1"/>
    <col min="15622" max="15872" width="9.140625" style="51"/>
    <col min="15873" max="15873" width="5.28515625" style="51" customWidth="1"/>
    <col min="15874" max="15874" width="37.85546875" style="51" customWidth="1"/>
    <col min="15875" max="15875" width="6.140625" style="51" customWidth="1"/>
    <col min="15876" max="15876" width="7.28515625" style="51" customWidth="1"/>
    <col min="15877" max="15877" width="10.85546875" style="51" customWidth="1"/>
    <col min="15878" max="16128" width="9.140625" style="51"/>
    <col min="16129" max="16129" width="5.28515625" style="51" customWidth="1"/>
    <col min="16130" max="16130" width="37.85546875" style="51" customWidth="1"/>
    <col min="16131" max="16131" width="6.140625" style="51" customWidth="1"/>
    <col min="16132" max="16132" width="7.28515625" style="51" customWidth="1"/>
    <col min="16133" max="16133" width="10.85546875" style="51" customWidth="1"/>
    <col min="16134" max="16384" width="9.140625" style="51"/>
  </cols>
  <sheetData>
    <row r="1" spans="1:5" ht="15.75">
      <c r="B1" s="495" t="s">
        <v>468</v>
      </c>
      <c r="C1" s="495"/>
      <c r="D1" s="495"/>
    </row>
    <row r="2" spans="1:5" ht="11.25" customHeight="1">
      <c r="B2" s="317"/>
      <c r="C2" s="317"/>
      <c r="D2" s="317"/>
    </row>
    <row r="3" spans="1:5" ht="14.25" customHeight="1">
      <c r="B3" s="293" t="s">
        <v>578</v>
      </c>
    </row>
    <row r="4" spans="1:5" s="69" customFormat="1" ht="28.5" customHeight="1">
      <c r="A4" s="631" t="s">
        <v>2</v>
      </c>
      <c r="B4" s="632"/>
      <c r="C4" s="308">
        <v>2015</v>
      </c>
      <c r="D4" s="294">
        <v>2016</v>
      </c>
      <c r="E4" s="295" t="s">
        <v>55</v>
      </c>
    </row>
    <row r="5" spans="1:5" s="69" customFormat="1" ht="16.5" customHeight="1">
      <c r="A5" s="491" t="s">
        <v>469</v>
      </c>
      <c r="B5" s="491"/>
      <c r="C5" s="198">
        <v>29327</v>
      </c>
      <c r="D5" s="198">
        <v>29652</v>
      </c>
      <c r="E5" s="199">
        <f>D5/C5*100</f>
        <v>101.10819381457361</v>
      </c>
    </row>
    <row r="6" spans="1:5" s="69" customFormat="1" ht="15" customHeight="1">
      <c r="A6" s="629" t="s">
        <v>470</v>
      </c>
      <c r="B6" s="629"/>
      <c r="C6" s="73">
        <f>SUM(C7:C21)-C15</f>
        <v>202</v>
      </c>
      <c r="D6" s="73">
        <f>SUM(D7:D21)-D15</f>
        <v>152</v>
      </c>
      <c r="E6" s="130">
        <f>D6/C6*100</f>
        <v>75.247524752475243</v>
      </c>
    </row>
    <row r="7" spans="1:5" s="69" customFormat="1" ht="15" customHeight="1">
      <c r="A7" s="633" t="s">
        <v>471</v>
      </c>
      <c r="B7" s="341" t="s">
        <v>472</v>
      </c>
      <c r="C7" s="73">
        <v>1</v>
      </c>
      <c r="D7" s="73">
        <v>2</v>
      </c>
      <c r="E7" s="130">
        <v>0</v>
      </c>
    </row>
    <row r="8" spans="1:5" s="69" customFormat="1" ht="15" customHeight="1">
      <c r="A8" s="633"/>
      <c r="B8" s="341" t="s">
        <v>473</v>
      </c>
      <c r="C8" s="73">
        <v>2</v>
      </c>
      <c r="D8" s="73">
        <v>0</v>
      </c>
      <c r="E8" s="130">
        <v>0</v>
      </c>
    </row>
    <row r="9" spans="1:5" s="69" customFormat="1" ht="15" customHeight="1">
      <c r="A9" s="633"/>
      <c r="B9" s="341" t="s">
        <v>280</v>
      </c>
      <c r="C9" s="73">
        <v>7</v>
      </c>
      <c r="D9" s="73">
        <v>1</v>
      </c>
      <c r="E9" s="130">
        <f>D9/C9*100</f>
        <v>14.285714285714285</v>
      </c>
    </row>
    <row r="10" spans="1:5" s="69" customFormat="1" ht="15" customHeight="1">
      <c r="A10" s="633"/>
      <c r="B10" s="341" t="s">
        <v>474</v>
      </c>
      <c r="C10" s="73">
        <v>0</v>
      </c>
      <c r="D10" s="73">
        <v>0</v>
      </c>
      <c r="E10" s="130">
        <v>0</v>
      </c>
    </row>
    <row r="11" spans="1:5" s="69" customFormat="1" ht="15" customHeight="1">
      <c r="A11" s="633"/>
      <c r="B11" s="341" t="s">
        <v>475</v>
      </c>
      <c r="C11" s="73">
        <v>1</v>
      </c>
      <c r="D11" s="73">
        <v>1</v>
      </c>
      <c r="E11" s="130">
        <v>0</v>
      </c>
    </row>
    <row r="12" spans="1:5" s="69" customFormat="1" ht="15" customHeight="1">
      <c r="A12" s="633"/>
      <c r="B12" s="341" t="s">
        <v>476</v>
      </c>
      <c r="C12" s="73">
        <v>7</v>
      </c>
      <c r="D12" s="73">
        <v>5</v>
      </c>
      <c r="E12" s="130">
        <f>D12/C12*100</f>
        <v>71.428571428571431</v>
      </c>
    </row>
    <row r="13" spans="1:5" s="69" customFormat="1" ht="15" customHeight="1">
      <c r="A13" s="633"/>
      <c r="B13" s="296" t="s">
        <v>477</v>
      </c>
      <c r="C13" s="73">
        <v>58</v>
      </c>
      <c r="D13" s="73">
        <v>61</v>
      </c>
      <c r="E13" s="130">
        <f t="shared" ref="E13:E34" si="0">D13/C13*100</f>
        <v>105.17241379310344</v>
      </c>
    </row>
    <row r="14" spans="1:5" s="69" customFormat="1" ht="15" customHeight="1">
      <c r="A14" s="633"/>
      <c r="B14" s="296" t="s">
        <v>478</v>
      </c>
      <c r="C14" s="73">
        <v>73</v>
      </c>
      <c r="D14" s="73">
        <v>44</v>
      </c>
      <c r="E14" s="130">
        <f t="shared" si="0"/>
        <v>60.273972602739725</v>
      </c>
    </row>
    <row r="15" spans="1:5" s="69" customFormat="1" ht="15" customHeight="1">
      <c r="A15" s="633"/>
      <c r="B15" s="296" t="s">
        <v>479</v>
      </c>
      <c r="C15" s="73">
        <v>23</v>
      </c>
      <c r="D15" s="73">
        <v>8</v>
      </c>
      <c r="E15" s="130">
        <f t="shared" si="0"/>
        <v>34.782608695652172</v>
      </c>
    </row>
    <row r="16" spans="1:5" s="69" customFormat="1" ht="26.25" customHeight="1">
      <c r="A16" s="633"/>
      <c r="B16" s="315" t="s">
        <v>480</v>
      </c>
      <c r="C16" s="73">
        <v>27</v>
      </c>
      <c r="D16" s="73">
        <v>16</v>
      </c>
      <c r="E16" s="130">
        <f t="shared" si="0"/>
        <v>59.259259259259252</v>
      </c>
    </row>
    <row r="17" spans="1:5" s="69" customFormat="1" ht="15" customHeight="1">
      <c r="A17" s="633"/>
      <c r="B17" s="341" t="s">
        <v>481</v>
      </c>
      <c r="C17" s="73">
        <v>0</v>
      </c>
      <c r="D17" s="73">
        <v>0</v>
      </c>
      <c r="E17" s="130">
        <v>0</v>
      </c>
    </row>
    <row r="18" spans="1:5" s="69" customFormat="1" ht="15" customHeight="1">
      <c r="A18" s="633"/>
      <c r="B18" s="341" t="s">
        <v>482</v>
      </c>
      <c r="C18" s="73">
        <v>7</v>
      </c>
      <c r="D18" s="73">
        <v>8</v>
      </c>
      <c r="E18" s="130">
        <f t="shared" si="0"/>
        <v>114.28571428571428</v>
      </c>
    </row>
    <row r="19" spans="1:5" s="69" customFormat="1" ht="15" customHeight="1">
      <c r="A19" s="633"/>
      <c r="B19" s="341" t="s">
        <v>483</v>
      </c>
      <c r="C19" s="73">
        <v>0</v>
      </c>
      <c r="D19" s="73">
        <v>0</v>
      </c>
      <c r="E19" s="130">
        <v>0</v>
      </c>
    </row>
    <row r="20" spans="1:5" s="69" customFormat="1" ht="15" customHeight="1">
      <c r="A20" s="633"/>
      <c r="B20" s="341" t="s">
        <v>484</v>
      </c>
      <c r="C20" s="73">
        <v>0</v>
      </c>
      <c r="D20" s="73">
        <v>0</v>
      </c>
      <c r="E20" s="130">
        <v>0</v>
      </c>
    </row>
    <row r="21" spans="1:5" s="69" customFormat="1" ht="15" customHeight="1">
      <c r="A21" s="633"/>
      <c r="B21" s="341" t="s">
        <v>295</v>
      </c>
      <c r="C21" s="73">
        <v>19</v>
      </c>
      <c r="D21" s="73">
        <v>14</v>
      </c>
      <c r="E21" s="130">
        <f t="shared" si="0"/>
        <v>73.68421052631578</v>
      </c>
    </row>
    <row r="22" spans="1:5" s="69" customFormat="1" ht="15" customHeight="1">
      <c r="A22" s="633" t="s">
        <v>485</v>
      </c>
      <c r="B22" s="341" t="s">
        <v>486</v>
      </c>
      <c r="C22" s="73">
        <v>52</v>
      </c>
      <c r="D22" s="73">
        <v>47</v>
      </c>
      <c r="E22" s="130">
        <f t="shared" si="0"/>
        <v>90.384615384615387</v>
      </c>
    </row>
    <row r="23" spans="1:5" s="69" customFormat="1" ht="15" customHeight="1">
      <c r="A23" s="633"/>
      <c r="B23" s="341" t="s">
        <v>487</v>
      </c>
      <c r="C23" s="73">
        <v>15</v>
      </c>
      <c r="D23" s="73">
        <v>7</v>
      </c>
      <c r="E23" s="130">
        <f t="shared" si="0"/>
        <v>46.666666666666664</v>
      </c>
    </row>
    <row r="24" spans="1:5" s="69" customFormat="1" ht="15" customHeight="1">
      <c r="A24" s="633"/>
      <c r="B24" s="470" t="s">
        <v>488</v>
      </c>
      <c r="C24" s="73">
        <v>2</v>
      </c>
      <c r="D24" s="73">
        <v>3</v>
      </c>
      <c r="E24" s="130">
        <f t="shared" si="0"/>
        <v>150</v>
      </c>
    </row>
    <row r="25" spans="1:5" s="69" customFormat="1" ht="15" customHeight="1">
      <c r="A25" s="633"/>
      <c r="B25" s="341" t="s">
        <v>489</v>
      </c>
      <c r="C25" s="74">
        <v>58</v>
      </c>
      <c r="D25" s="74">
        <v>27</v>
      </c>
      <c r="E25" s="130">
        <f t="shared" si="0"/>
        <v>46.551724137931032</v>
      </c>
    </row>
    <row r="26" spans="1:5" s="69" customFormat="1" ht="18" customHeight="1">
      <c r="A26" s="633"/>
      <c r="B26" s="341" t="s">
        <v>490</v>
      </c>
      <c r="C26" s="73">
        <v>6</v>
      </c>
      <c r="D26" s="73">
        <v>4</v>
      </c>
      <c r="E26" s="130">
        <f t="shared" si="0"/>
        <v>66.666666666666657</v>
      </c>
    </row>
    <row r="27" spans="1:5" s="69" customFormat="1" ht="15" customHeight="1">
      <c r="A27" s="494" t="s">
        <v>491</v>
      </c>
      <c r="B27" s="341" t="s">
        <v>492</v>
      </c>
      <c r="C27" s="73">
        <v>103</v>
      </c>
      <c r="D27" s="73">
        <v>85</v>
      </c>
      <c r="E27" s="130">
        <f t="shared" si="0"/>
        <v>82.524271844660191</v>
      </c>
    </row>
    <row r="28" spans="1:5" s="69" customFormat="1" ht="15" customHeight="1">
      <c r="A28" s="494"/>
      <c r="B28" s="341" t="s">
        <v>493</v>
      </c>
      <c r="C28" s="73">
        <v>92</v>
      </c>
      <c r="D28" s="73">
        <v>62</v>
      </c>
      <c r="E28" s="130">
        <f t="shared" si="0"/>
        <v>67.391304347826093</v>
      </c>
    </row>
    <row r="29" spans="1:5" s="69" customFormat="1" ht="15" customHeight="1">
      <c r="A29" s="494"/>
      <c r="B29" s="341" t="s">
        <v>494</v>
      </c>
      <c r="C29" s="73">
        <v>6</v>
      </c>
      <c r="D29" s="73">
        <v>2</v>
      </c>
      <c r="E29" s="130">
        <f t="shared" si="0"/>
        <v>33.333333333333329</v>
      </c>
    </row>
    <row r="30" spans="1:5" s="69" customFormat="1" ht="15" customHeight="1">
      <c r="A30" s="494"/>
      <c r="B30" s="341" t="s">
        <v>495</v>
      </c>
      <c r="C30" s="74">
        <v>1</v>
      </c>
      <c r="D30" s="73">
        <v>3</v>
      </c>
      <c r="E30" s="130" t="s">
        <v>579</v>
      </c>
    </row>
    <row r="31" spans="1:5" s="69" customFormat="1" ht="15" customHeight="1">
      <c r="A31" s="634" t="s">
        <v>496</v>
      </c>
      <c r="B31" s="634"/>
      <c r="C31" s="74">
        <v>158</v>
      </c>
      <c r="D31" s="73">
        <v>139</v>
      </c>
      <c r="E31" s="130">
        <f>D31/C31*100</f>
        <v>87.974683544303801</v>
      </c>
    </row>
    <row r="32" spans="1:5" s="69" customFormat="1" ht="15" customHeight="1">
      <c r="A32" s="629" t="s">
        <v>497</v>
      </c>
      <c r="B32" s="629"/>
      <c r="C32" s="127">
        <v>564.29999999999995</v>
      </c>
      <c r="D32" s="130">
        <v>525.20000000000005</v>
      </c>
      <c r="E32" s="130">
        <f>D32/C32*100</f>
        <v>93.07106149211414</v>
      </c>
    </row>
    <row r="33" spans="1:5" s="69" customFormat="1" ht="15" customHeight="1">
      <c r="A33" s="629" t="s">
        <v>498</v>
      </c>
      <c r="B33" s="629"/>
      <c r="C33" s="127">
        <v>368.4</v>
      </c>
      <c r="D33" s="130">
        <v>378.2</v>
      </c>
      <c r="E33" s="130">
        <f t="shared" si="0"/>
        <v>102.66015200868621</v>
      </c>
    </row>
    <row r="34" spans="1:5" s="69" customFormat="1" ht="15" customHeight="1">
      <c r="A34" s="629" t="s">
        <v>499</v>
      </c>
      <c r="B34" s="629"/>
      <c r="C34" s="127">
        <v>47.3</v>
      </c>
      <c r="D34" s="127">
        <v>65.8</v>
      </c>
      <c r="E34" s="130">
        <f t="shared" si="0"/>
        <v>139.11205073995771</v>
      </c>
    </row>
    <row r="35" spans="1:5" s="69" customFormat="1" ht="25.5" customHeight="1">
      <c r="A35" s="630" t="s">
        <v>500</v>
      </c>
      <c r="B35" s="630"/>
      <c r="C35" s="297">
        <f>C6/C5*10000</f>
        <v>68.878507859651521</v>
      </c>
      <c r="D35" s="297">
        <f>D6/D5*10000</f>
        <v>51.261297720221236</v>
      </c>
      <c r="E35" s="211">
        <f>D35/C35*100</f>
        <v>74.422776150540997</v>
      </c>
    </row>
    <row r="36" spans="1:5" s="69" customFormat="1" ht="18" customHeight="1">
      <c r="A36" s="341"/>
      <c r="B36" s="341"/>
      <c r="C36" s="130"/>
      <c r="D36" s="130"/>
      <c r="E36" s="246"/>
    </row>
    <row r="41" spans="1:5" ht="14.25" customHeight="1"/>
    <row r="43" spans="1:5" ht="77.25" customHeight="1"/>
  </sheetData>
  <mergeCells count="12">
    <mergeCell ref="A33:B33"/>
    <mergeCell ref="A34:B34"/>
    <mergeCell ref="A35:B35"/>
    <mergeCell ref="B1:D1"/>
    <mergeCell ref="A4:B4"/>
    <mergeCell ref="A5:B5"/>
    <mergeCell ref="A6:B6"/>
    <mergeCell ref="A7:A21"/>
    <mergeCell ref="A22:A26"/>
    <mergeCell ref="A27:A30"/>
    <mergeCell ref="A31:B31"/>
    <mergeCell ref="A32:B3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30:V53"/>
  <sheetViews>
    <sheetView topLeftCell="A34" workbookViewId="0">
      <selection activeCell="F42" sqref="F42"/>
    </sheetView>
  </sheetViews>
  <sheetFormatPr defaultRowHeight="12.75"/>
  <cols>
    <col min="1" max="1" width="13.28515625" style="185" customWidth="1"/>
    <col min="2" max="2" width="6.7109375" style="186" customWidth="1"/>
    <col min="3" max="3" width="7.28515625" style="186" customWidth="1"/>
    <col min="4" max="4" width="4.42578125" style="187" customWidth="1"/>
    <col min="5" max="5" width="4.28515625" style="186" customWidth="1"/>
    <col min="6" max="6" width="8.42578125" style="188" customWidth="1"/>
    <col min="7" max="13" width="3.7109375" style="186" customWidth="1"/>
    <col min="14" max="14" width="4.140625" style="186" customWidth="1"/>
    <col min="15" max="15" width="3.7109375" style="187" customWidth="1"/>
    <col min="16" max="16" width="4.7109375" style="186" customWidth="1"/>
    <col min="17" max="20" width="3.7109375" style="186" customWidth="1"/>
    <col min="21" max="256" width="9.140625" style="185"/>
    <col min="257" max="257" width="13.28515625" style="185" customWidth="1"/>
    <col min="258" max="258" width="6.7109375" style="185" customWidth="1"/>
    <col min="259" max="259" width="7.28515625" style="185" customWidth="1"/>
    <col min="260" max="260" width="4.42578125" style="185" customWidth="1"/>
    <col min="261" max="261" width="4.28515625" style="185" customWidth="1"/>
    <col min="262" max="262" width="8.42578125" style="185" customWidth="1"/>
    <col min="263" max="269" width="3.7109375" style="185" customWidth="1"/>
    <col min="270" max="270" width="4.140625" style="185" customWidth="1"/>
    <col min="271" max="271" width="3.7109375" style="185" customWidth="1"/>
    <col min="272" max="272" width="4.7109375" style="185" customWidth="1"/>
    <col min="273" max="276" width="3.7109375" style="185" customWidth="1"/>
    <col min="277" max="512" width="9.140625" style="185"/>
    <col min="513" max="513" width="13.28515625" style="185" customWidth="1"/>
    <col min="514" max="514" width="6.7109375" style="185" customWidth="1"/>
    <col min="515" max="515" width="7.28515625" style="185" customWidth="1"/>
    <col min="516" max="516" width="4.42578125" style="185" customWidth="1"/>
    <col min="517" max="517" width="4.28515625" style="185" customWidth="1"/>
    <col min="518" max="518" width="8.42578125" style="185" customWidth="1"/>
    <col min="519" max="525" width="3.7109375" style="185" customWidth="1"/>
    <col min="526" max="526" width="4.140625" style="185" customWidth="1"/>
    <col min="527" max="527" width="3.7109375" style="185" customWidth="1"/>
    <col min="528" max="528" width="4.7109375" style="185" customWidth="1"/>
    <col min="529" max="532" width="3.7109375" style="185" customWidth="1"/>
    <col min="533" max="768" width="9.140625" style="185"/>
    <col min="769" max="769" width="13.28515625" style="185" customWidth="1"/>
    <col min="770" max="770" width="6.7109375" style="185" customWidth="1"/>
    <col min="771" max="771" width="7.28515625" style="185" customWidth="1"/>
    <col min="772" max="772" width="4.42578125" style="185" customWidth="1"/>
    <col min="773" max="773" width="4.28515625" style="185" customWidth="1"/>
    <col min="774" max="774" width="8.42578125" style="185" customWidth="1"/>
    <col min="775" max="781" width="3.7109375" style="185" customWidth="1"/>
    <col min="782" max="782" width="4.140625" style="185" customWidth="1"/>
    <col min="783" max="783" width="3.7109375" style="185" customWidth="1"/>
    <col min="784" max="784" width="4.7109375" style="185" customWidth="1"/>
    <col min="785" max="788" width="3.7109375" style="185" customWidth="1"/>
    <col min="789" max="1024" width="9.140625" style="185"/>
    <col min="1025" max="1025" width="13.28515625" style="185" customWidth="1"/>
    <col min="1026" max="1026" width="6.7109375" style="185" customWidth="1"/>
    <col min="1027" max="1027" width="7.28515625" style="185" customWidth="1"/>
    <col min="1028" max="1028" width="4.42578125" style="185" customWidth="1"/>
    <col min="1029" max="1029" width="4.28515625" style="185" customWidth="1"/>
    <col min="1030" max="1030" width="8.42578125" style="185" customWidth="1"/>
    <col min="1031" max="1037" width="3.7109375" style="185" customWidth="1"/>
    <col min="1038" max="1038" width="4.140625" style="185" customWidth="1"/>
    <col min="1039" max="1039" width="3.7109375" style="185" customWidth="1"/>
    <col min="1040" max="1040" width="4.7109375" style="185" customWidth="1"/>
    <col min="1041" max="1044" width="3.7109375" style="185" customWidth="1"/>
    <col min="1045" max="1280" width="9.140625" style="185"/>
    <col min="1281" max="1281" width="13.28515625" style="185" customWidth="1"/>
    <col min="1282" max="1282" width="6.7109375" style="185" customWidth="1"/>
    <col min="1283" max="1283" width="7.28515625" style="185" customWidth="1"/>
    <col min="1284" max="1284" width="4.42578125" style="185" customWidth="1"/>
    <col min="1285" max="1285" width="4.28515625" style="185" customWidth="1"/>
    <col min="1286" max="1286" width="8.42578125" style="185" customWidth="1"/>
    <col min="1287" max="1293" width="3.7109375" style="185" customWidth="1"/>
    <col min="1294" max="1294" width="4.140625" style="185" customWidth="1"/>
    <col min="1295" max="1295" width="3.7109375" style="185" customWidth="1"/>
    <col min="1296" max="1296" width="4.7109375" style="185" customWidth="1"/>
    <col min="1297" max="1300" width="3.7109375" style="185" customWidth="1"/>
    <col min="1301" max="1536" width="9.140625" style="185"/>
    <col min="1537" max="1537" width="13.28515625" style="185" customWidth="1"/>
    <col min="1538" max="1538" width="6.7109375" style="185" customWidth="1"/>
    <col min="1539" max="1539" width="7.28515625" style="185" customWidth="1"/>
    <col min="1540" max="1540" width="4.42578125" style="185" customWidth="1"/>
    <col min="1541" max="1541" width="4.28515625" style="185" customWidth="1"/>
    <col min="1542" max="1542" width="8.42578125" style="185" customWidth="1"/>
    <col min="1543" max="1549" width="3.7109375" style="185" customWidth="1"/>
    <col min="1550" max="1550" width="4.140625" style="185" customWidth="1"/>
    <col min="1551" max="1551" width="3.7109375" style="185" customWidth="1"/>
    <col min="1552" max="1552" width="4.7109375" style="185" customWidth="1"/>
    <col min="1553" max="1556" width="3.7109375" style="185" customWidth="1"/>
    <col min="1557" max="1792" width="9.140625" style="185"/>
    <col min="1793" max="1793" width="13.28515625" style="185" customWidth="1"/>
    <col min="1794" max="1794" width="6.7109375" style="185" customWidth="1"/>
    <col min="1795" max="1795" width="7.28515625" style="185" customWidth="1"/>
    <col min="1796" max="1796" width="4.42578125" style="185" customWidth="1"/>
    <col min="1797" max="1797" width="4.28515625" style="185" customWidth="1"/>
    <col min="1798" max="1798" width="8.42578125" style="185" customWidth="1"/>
    <col min="1799" max="1805" width="3.7109375" style="185" customWidth="1"/>
    <col min="1806" max="1806" width="4.140625" style="185" customWidth="1"/>
    <col min="1807" max="1807" width="3.7109375" style="185" customWidth="1"/>
    <col min="1808" max="1808" width="4.7109375" style="185" customWidth="1"/>
    <col min="1809" max="1812" width="3.7109375" style="185" customWidth="1"/>
    <col min="1813" max="2048" width="9.140625" style="185"/>
    <col min="2049" max="2049" width="13.28515625" style="185" customWidth="1"/>
    <col min="2050" max="2050" width="6.7109375" style="185" customWidth="1"/>
    <col min="2051" max="2051" width="7.28515625" style="185" customWidth="1"/>
    <col min="2052" max="2052" width="4.42578125" style="185" customWidth="1"/>
    <col min="2053" max="2053" width="4.28515625" style="185" customWidth="1"/>
    <col min="2054" max="2054" width="8.42578125" style="185" customWidth="1"/>
    <col min="2055" max="2061" width="3.7109375" style="185" customWidth="1"/>
    <col min="2062" max="2062" width="4.140625" style="185" customWidth="1"/>
    <col min="2063" max="2063" width="3.7109375" style="185" customWidth="1"/>
    <col min="2064" max="2064" width="4.7109375" style="185" customWidth="1"/>
    <col min="2065" max="2068" width="3.7109375" style="185" customWidth="1"/>
    <col min="2069" max="2304" width="9.140625" style="185"/>
    <col min="2305" max="2305" width="13.28515625" style="185" customWidth="1"/>
    <col min="2306" max="2306" width="6.7109375" style="185" customWidth="1"/>
    <col min="2307" max="2307" width="7.28515625" style="185" customWidth="1"/>
    <col min="2308" max="2308" width="4.42578125" style="185" customWidth="1"/>
    <col min="2309" max="2309" width="4.28515625" style="185" customWidth="1"/>
    <col min="2310" max="2310" width="8.42578125" style="185" customWidth="1"/>
    <col min="2311" max="2317" width="3.7109375" style="185" customWidth="1"/>
    <col min="2318" max="2318" width="4.140625" style="185" customWidth="1"/>
    <col min="2319" max="2319" width="3.7109375" style="185" customWidth="1"/>
    <col min="2320" max="2320" width="4.7109375" style="185" customWidth="1"/>
    <col min="2321" max="2324" width="3.7109375" style="185" customWidth="1"/>
    <col min="2325" max="2560" width="9.140625" style="185"/>
    <col min="2561" max="2561" width="13.28515625" style="185" customWidth="1"/>
    <col min="2562" max="2562" width="6.7109375" style="185" customWidth="1"/>
    <col min="2563" max="2563" width="7.28515625" style="185" customWidth="1"/>
    <col min="2564" max="2564" width="4.42578125" style="185" customWidth="1"/>
    <col min="2565" max="2565" width="4.28515625" style="185" customWidth="1"/>
    <col min="2566" max="2566" width="8.42578125" style="185" customWidth="1"/>
    <col min="2567" max="2573" width="3.7109375" style="185" customWidth="1"/>
    <col min="2574" max="2574" width="4.140625" style="185" customWidth="1"/>
    <col min="2575" max="2575" width="3.7109375" style="185" customWidth="1"/>
    <col min="2576" max="2576" width="4.7109375" style="185" customWidth="1"/>
    <col min="2577" max="2580" width="3.7109375" style="185" customWidth="1"/>
    <col min="2581" max="2816" width="9.140625" style="185"/>
    <col min="2817" max="2817" width="13.28515625" style="185" customWidth="1"/>
    <col min="2818" max="2818" width="6.7109375" style="185" customWidth="1"/>
    <col min="2819" max="2819" width="7.28515625" style="185" customWidth="1"/>
    <col min="2820" max="2820" width="4.42578125" style="185" customWidth="1"/>
    <col min="2821" max="2821" width="4.28515625" style="185" customWidth="1"/>
    <col min="2822" max="2822" width="8.42578125" style="185" customWidth="1"/>
    <col min="2823" max="2829" width="3.7109375" style="185" customWidth="1"/>
    <col min="2830" max="2830" width="4.140625" style="185" customWidth="1"/>
    <col min="2831" max="2831" width="3.7109375" style="185" customWidth="1"/>
    <col min="2832" max="2832" width="4.7109375" style="185" customWidth="1"/>
    <col min="2833" max="2836" width="3.7109375" style="185" customWidth="1"/>
    <col min="2837" max="3072" width="9.140625" style="185"/>
    <col min="3073" max="3073" width="13.28515625" style="185" customWidth="1"/>
    <col min="3074" max="3074" width="6.7109375" style="185" customWidth="1"/>
    <col min="3075" max="3075" width="7.28515625" style="185" customWidth="1"/>
    <col min="3076" max="3076" width="4.42578125" style="185" customWidth="1"/>
    <col min="3077" max="3077" width="4.28515625" style="185" customWidth="1"/>
    <col min="3078" max="3078" width="8.42578125" style="185" customWidth="1"/>
    <col min="3079" max="3085" width="3.7109375" style="185" customWidth="1"/>
    <col min="3086" max="3086" width="4.140625" style="185" customWidth="1"/>
    <col min="3087" max="3087" width="3.7109375" style="185" customWidth="1"/>
    <col min="3088" max="3088" width="4.7109375" style="185" customWidth="1"/>
    <col min="3089" max="3092" width="3.7109375" style="185" customWidth="1"/>
    <col min="3093" max="3328" width="9.140625" style="185"/>
    <col min="3329" max="3329" width="13.28515625" style="185" customWidth="1"/>
    <col min="3330" max="3330" width="6.7109375" style="185" customWidth="1"/>
    <col min="3331" max="3331" width="7.28515625" style="185" customWidth="1"/>
    <col min="3332" max="3332" width="4.42578125" style="185" customWidth="1"/>
    <col min="3333" max="3333" width="4.28515625" style="185" customWidth="1"/>
    <col min="3334" max="3334" width="8.42578125" style="185" customWidth="1"/>
    <col min="3335" max="3341" width="3.7109375" style="185" customWidth="1"/>
    <col min="3342" max="3342" width="4.140625" style="185" customWidth="1"/>
    <col min="3343" max="3343" width="3.7109375" style="185" customWidth="1"/>
    <col min="3344" max="3344" width="4.7109375" style="185" customWidth="1"/>
    <col min="3345" max="3348" width="3.7109375" style="185" customWidth="1"/>
    <col min="3349" max="3584" width="9.140625" style="185"/>
    <col min="3585" max="3585" width="13.28515625" style="185" customWidth="1"/>
    <col min="3586" max="3586" width="6.7109375" style="185" customWidth="1"/>
    <col min="3587" max="3587" width="7.28515625" style="185" customWidth="1"/>
    <col min="3588" max="3588" width="4.42578125" style="185" customWidth="1"/>
    <col min="3589" max="3589" width="4.28515625" style="185" customWidth="1"/>
    <col min="3590" max="3590" width="8.42578125" style="185" customWidth="1"/>
    <col min="3591" max="3597" width="3.7109375" style="185" customWidth="1"/>
    <col min="3598" max="3598" width="4.140625" style="185" customWidth="1"/>
    <col min="3599" max="3599" width="3.7109375" style="185" customWidth="1"/>
    <col min="3600" max="3600" width="4.7109375" style="185" customWidth="1"/>
    <col min="3601" max="3604" width="3.7109375" style="185" customWidth="1"/>
    <col min="3605" max="3840" width="9.140625" style="185"/>
    <col min="3841" max="3841" width="13.28515625" style="185" customWidth="1"/>
    <col min="3842" max="3842" width="6.7109375" style="185" customWidth="1"/>
    <col min="3843" max="3843" width="7.28515625" style="185" customWidth="1"/>
    <col min="3844" max="3844" width="4.42578125" style="185" customWidth="1"/>
    <col min="3845" max="3845" width="4.28515625" style="185" customWidth="1"/>
    <col min="3846" max="3846" width="8.42578125" style="185" customWidth="1"/>
    <col min="3847" max="3853" width="3.7109375" style="185" customWidth="1"/>
    <col min="3854" max="3854" width="4.140625" style="185" customWidth="1"/>
    <col min="3855" max="3855" width="3.7109375" style="185" customWidth="1"/>
    <col min="3856" max="3856" width="4.7109375" style="185" customWidth="1"/>
    <col min="3857" max="3860" width="3.7109375" style="185" customWidth="1"/>
    <col min="3861" max="4096" width="9.140625" style="185"/>
    <col min="4097" max="4097" width="13.28515625" style="185" customWidth="1"/>
    <col min="4098" max="4098" width="6.7109375" style="185" customWidth="1"/>
    <col min="4099" max="4099" width="7.28515625" style="185" customWidth="1"/>
    <col min="4100" max="4100" width="4.42578125" style="185" customWidth="1"/>
    <col min="4101" max="4101" width="4.28515625" style="185" customWidth="1"/>
    <col min="4102" max="4102" width="8.42578125" style="185" customWidth="1"/>
    <col min="4103" max="4109" width="3.7109375" style="185" customWidth="1"/>
    <col min="4110" max="4110" width="4.140625" style="185" customWidth="1"/>
    <col min="4111" max="4111" width="3.7109375" style="185" customWidth="1"/>
    <col min="4112" max="4112" width="4.7109375" style="185" customWidth="1"/>
    <col min="4113" max="4116" width="3.7109375" style="185" customWidth="1"/>
    <col min="4117" max="4352" width="9.140625" style="185"/>
    <col min="4353" max="4353" width="13.28515625" style="185" customWidth="1"/>
    <col min="4354" max="4354" width="6.7109375" style="185" customWidth="1"/>
    <col min="4355" max="4355" width="7.28515625" style="185" customWidth="1"/>
    <col min="4356" max="4356" width="4.42578125" style="185" customWidth="1"/>
    <col min="4357" max="4357" width="4.28515625" style="185" customWidth="1"/>
    <col min="4358" max="4358" width="8.42578125" style="185" customWidth="1"/>
    <col min="4359" max="4365" width="3.7109375" style="185" customWidth="1"/>
    <col min="4366" max="4366" width="4.140625" style="185" customWidth="1"/>
    <col min="4367" max="4367" width="3.7109375" style="185" customWidth="1"/>
    <col min="4368" max="4368" width="4.7109375" style="185" customWidth="1"/>
    <col min="4369" max="4372" width="3.7109375" style="185" customWidth="1"/>
    <col min="4373" max="4608" width="9.140625" style="185"/>
    <col min="4609" max="4609" width="13.28515625" style="185" customWidth="1"/>
    <col min="4610" max="4610" width="6.7109375" style="185" customWidth="1"/>
    <col min="4611" max="4611" width="7.28515625" style="185" customWidth="1"/>
    <col min="4612" max="4612" width="4.42578125" style="185" customWidth="1"/>
    <col min="4613" max="4613" width="4.28515625" style="185" customWidth="1"/>
    <col min="4614" max="4614" width="8.42578125" style="185" customWidth="1"/>
    <col min="4615" max="4621" width="3.7109375" style="185" customWidth="1"/>
    <col min="4622" max="4622" width="4.140625" style="185" customWidth="1"/>
    <col min="4623" max="4623" width="3.7109375" style="185" customWidth="1"/>
    <col min="4624" max="4624" width="4.7109375" style="185" customWidth="1"/>
    <col min="4625" max="4628" width="3.7109375" style="185" customWidth="1"/>
    <col min="4629" max="4864" width="9.140625" style="185"/>
    <col min="4865" max="4865" width="13.28515625" style="185" customWidth="1"/>
    <col min="4866" max="4866" width="6.7109375" style="185" customWidth="1"/>
    <col min="4867" max="4867" width="7.28515625" style="185" customWidth="1"/>
    <col min="4868" max="4868" width="4.42578125" style="185" customWidth="1"/>
    <col min="4869" max="4869" width="4.28515625" style="185" customWidth="1"/>
    <col min="4870" max="4870" width="8.42578125" style="185" customWidth="1"/>
    <col min="4871" max="4877" width="3.7109375" style="185" customWidth="1"/>
    <col min="4878" max="4878" width="4.140625" style="185" customWidth="1"/>
    <col min="4879" max="4879" width="3.7109375" style="185" customWidth="1"/>
    <col min="4880" max="4880" width="4.7109375" style="185" customWidth="1"/>
    <col min="4881" max="4884" width="3.7109375" style="185" customWidth="1"/>
    <col min="4885" max="5120" width="9.140625" style="185"/>
    <col min="5121" max="5121" width="13.28515625" style="185" customWidth="1"/>
    <col min="5122" max="5122" width="6.7109375" style="185" customWidth="1"/>
    <col min="5123" max="5123" width="7.28515625" style="185" customWidth="1"/>
    <col min="5124" max="5124" width="4.42578125" style="185" customWidth="1"/>
    <col min="5125" max="5125" width="4.28515625" style="185" customWidth="1"/>
    <col min="5126" max="5126" width="8.42578125" style="185" customWidth="1"/>
    <col min="5127" max="5133" width="3.7109375" style="185" customWidth="1"/>
    <col min="5134" max="5134" width="4.140625" style="185" customWidth="1"/>
    <col min="5135" max="5135" width="3.7109375" style="185" customWidth="1"/>
    <col min="5136" max="5136" width="4.7109375" style="185" customWidth="1"/>
    <col min="5137" max="5140" width="3.7109375" style="185" customWidth="1"/>
    <col min="5141" max="5376" width="9.140625" style="185"/>
    <col min="5377" max="5377" width="13.28515625" style="185" customWidth="1"/>
    <col min="5378" max="5378" width="6.7109375" style="185" customWidth="1"/>
    <col min="5379" max="5379" width="7.28515625" style="185" customWidth="1"/>
    <col min="5380" max="5380" width="4.42578125" style="185" customWidth="1"/>
    <col min="5381" max="5381" width="4.28515625" style="185" customWidth="1"/>
    <col min="5382" max="5382" width="8.42578125" style="185" customWidth="1"/>
    <col min="5383" max="5389" width="3.7109375" style="185" customWidth="1"/>
    <col min="5390" max="5390" width="4.140625" style="185" customWidth="1"/>
    <col min="5391" max="5391" width="3.7109375" style="185" customWidth="1"/>
    <col min="5392" max="5392" width="4.7109375" style="185" customWidth="1"/>
    <col min="5393" max="5396" width="3.7109375" style="185" customWidth="1"/>
    <col min="5397" max="5632" width="9.140625" style="185"/>
    <col min="5633" max="5633" width="13.28515625" style="185" customWidth="1"/>
    <col min="5634" max="5634" width="6.7109375" style="185" customWidth="1"/>
    <col min="5635" max="5635" width="7.28515625" style="185" customWidth="1"/>
    <col min="5636" max="5636" width="4.42578125" style="185" customWidth="1"/>
    <col min="5637" max="5637" width="4.28515625" style="185" customWidth="1"/>
    <col min="5638" max="5638" width="8.42578125" style="185" customWidth="1"/>
    <col min="5639" max="5645" width="3.7109375" style="185" customWidth="1"/>
    <col min="5646" max="5646" width="4.140625" style="185" customWidth="1"/>
    <col min="5647" max="5647" width="3.7109375" style="185" customWidth="1"/>
    <col min="5648" max="5648" width="4.7109375" style="185" customWidth="1"/>
    <col min="5649" max="5652" width="3.7109375" style="185" customWidth="1"/>
    <col min="5653" max="5888" width="9.140625" style="185"/>
    <col min="5889" max="5889" width="13.28515625" style="185" customWidth="1"/>
    <col min="5890" max="5890" width="6.7109375" style="185" customWidth="1"/>
    <col min="5891" max="5891" width="7.28515625" style="185" customWidth="1"/>
    <col min="5892" max="5892" width="4.42578125" style="185" customWidth="1"/>
    <col min="5893" max="5893" width="4.28515625" style="185" customWidth="1"/>
    <col min="5894" max="5894" width="8.42578125" style="185" customWidth="1"/>
    <col min="5895" max="5901" width="3.7109375" style="185" customWidth="1"/>
    <col min="5902" max="5902" width="4.140625" style="185" customWidth="1"/>
    <col min="5903" max="5903" width="3.7109375" style="185" customWidth="1"/>
    <col min="5904" max="5904" width="4.7109375" style="185" customWidth="1"/>
    <col min="5905" max="5908" width="3.7109375" style="185" customWidth="1"/>
    <col min="5909" max="6144" width="9.140625" style="185"/>
    <col min="6145" max="6145" width="13.28515625" style="185" customWidth="1"/>
    <col min="6146" max="6146" width="6.7109375" style="185" customWidth="1"/>
    <col min="6147" max="6147" width="7.28515625" style="185" customWidth="1"/>
    <col min="6148" max="6148" width="4.42578125" style="185" customWidth="1"/>
    <col min="6149" max="6149" width="4.28515625" style="185" customWidth="1"/>
    <col min="6150" max="6150" width="8.42578125" style="185" customWidth="1"/>
    <col min="6151" max="6157" width="3.7109375" style="185" customWidth="1"/>
    <col min="6158" max="6158" width="4.140625" style="185" customWidth="1"/>
    <col min="6159" max="6159" width="3.7109375" style="185" customWidth="1"/>
    <col min="6160" max="6160" width="4.7109375" style="185" customWidth="1"/>
    <col min="6161" max="6164" width="3.7109375" style="185" customWidth="1"/>
    <col min="6165" max="6400" width="9.140625" style="185"/>
    <col min="6401" max="6401" width="13.28515625" style="185" customWidth="1"/>
    <col min="6402" max="6402" width="6.7109375" style="185" customWidth="1"/>
    <col min="6403" max="6403" width="7.28515625" style="185" customWidth="1"/>
    <col min="6404" max="6404" width="4.42578125" style="185" customWidth="1"/>
    <col min="6405" max="6405" width="4.28515625" style="185" customWidth="1"/>
    <col min="6406" max="6406" width="8.42578125" style="185" customWidth="1"/>
    <col min="6407" max="6413" width="3.7109375" style="185" customWidth="1"/>
    <col min="6414" max="6414" width="4.140625" style="185" customWidth="1"/>
    <col min="6415" max="6415" width="3.7109375" style="185" customWidth="1"/>
    <col min="6416" max="6416" width="4.7109375" style="185" customWidth="1"/>
    <col min="6417" max="6420" width="3.7109375" style="185" customWidth="1"/>
    <col min="6421" max="6656" width="9.140625" style="185"/>
    <col min="6657" max="6657" width="13.28515625" style="185" customWidth="1"/>
    <col min="6658" max="6658" width="6.7109375" style="185" customWidth="1"/>
    <col min="6659" max="6659" width="7.28515625" style="185" customWidth="1"/>
    <col min="6660" max="6660" width="4.42578125" style="185" customWidth="1"/>
    <col min="6661" max="6661" width="4.28515625" style="185" customWidth="1"/>
    <col min="6662" max="6662" width="8.42578125" style="185" customWidth="1"/>
    <col min="6663" max="6669" width="3.7109375" style="185" customWidth="1"/>
    <col min="6670" max="6670" width="4.140625" style="185" customWidth="1"/>
    <col min="6671" max="6671" width="3.7109375" style="185" customWidth="1"/>
    <col min="6672" max="6672" width="4.7109375" style="185" customWidth="1"/>
    <col min="6673" max="6676" width="3.7109375" style="185" customWidth="1"/>
    <col min="6677" max="6912" width="9.140625" style="185"/>
    <col min="6913" max="6913" width="13.28515625" style="185" customWidth="1"/>
    <col min="6914" max="6914" width="6.7109375" style="185" customWidth="1"/>
    <col min="6915" max="6915" width="7.28515625" style="185" customWidth="1"/>
    <col min="6916" max="6916" width="4.42578125" style="185" customWidth="1"/>
    <col min="6917" max="6917" width="4.28515625" style="185" customWidth="1"/>
    <col min="6918" max="6918" width="8.42578125" style="185" customWidth="1"/>
    <col min="6919" max="6925" width="3.7109375" style="185" customWidth="1"/>
    <col min="6926" max="6926" width="4.140625" style="185" customWidth="1"/>
    <col min="6927" max="6927" width="3.7109375" style="185" customWidth="1"/>
    <col min="6928" max="6928" width="4.7109375" style="185" customWidth="1"/>
    <col min="6929" max="6932" width="3.7109375" style="185" customWidth="1"/>
    <col min="6933" max="7168" width="9.140625" style="185"/>
    <col min="7169" max="7169" width="13.28515625" style="185" customWidth="1"/>
    <col min="7170" max="7170" width="6.7109375" style="185" customWidth="1"/>
    <col min="7171" max="7171" width="7.28515625" style="185" customWidth="1"/>
    <col min="7172" max="7172" width="4.42578125" style="185" customWidth="1"/>
    <col min="7173" max="7173" width="4.28515625" style="185" customWidth="1"/>
    <col min="7174" max="7174" width="8.42578125" style="185" customWidth="1"/>
    <col min="7175" max="7181" width="3.7109375" style="185" customWidth="1"/>
    <col min="7182" max="7182" width="4.140625" style="185" customWidth="1"/>
    <col min="7183" max="7183" width="3.7109375" style="185" customWidth="1"/>
    <col min="7184" max="7184" width="4.7109375" style="185" customWidth="1"/>
    <col min="7185" max="7188" width="3.7109375" style="185" customWidth="1"/>
    <col min="7189" max="7424" width="9.140625" style="185"/>
    <col min="7425" max="7425" width="13.28515625" style="185" customWidth="1"/>
    <col min="7426" max="7426" width="6.7109375" style="185" customWidth="1"/>
    <col min="7427" max="7427" width="7.28515625" style="185" customWidth="1"/>
    <col min="7428" max="7428" width="4.42578125" style="185" customWidth="1"/>
    <col min="7429" max="7429" width="4.28515625" style="185" customWidth="1"/>
    <col min="7430" max="7430" width="8.42578125" style="185" customWidth="1"/>
    <col min="7431" max="7437" width="3.7109375" style="185" customWidth="1"/>
    <col min="7438" max="7438" width="4.140625" style="185" customWidth="1"/>
    <col min="7439" max="7439" width="3.7109375" style="185" customWidth="1"/>
    <col min="7440" max="7440" width="4.7109375" style="185" customWidth="1"/>
    <col min="7441" max="7444" width="3.7109375" style="185" customWidth="1"/>
    <col min="7445" max="7680" width="9.140625" style="185"/>
    <col min="7681" max="7681" width="13.28515625" style="185" customWidth="1"/>
    <col min="7682" max="7682" width="6.7109375" style="185" customWidth="1"/>
    <col min="7683" max="7683" width="7.28515625" style="185" customWidth="1"/>
    <col min="7684" max="7684" width="4.42578125" style="185" customWidth="1"/>
    <col min="7685" max="7685" width="4.28515625" style="185" customWidth="1"/>
    <col min="7686" max="7686" width="8.42578125" style="185" customWidth="1"/>
    <col min="7687" max="7693" width="3.7109375" style="185" customWidth="1"/>
    <col min="7694" max="7694" width="4.140625" style="185" customWidth="1"/>
    <col min="7695" max="7695" width="3.7109375" style="185" customWidth="1"/>
    <col min="7696" max="7696" width="4.7109375" style="185" customWidth="1"/>
    <col min="7697" max="7700" width="3.7109375" style="185" customWidth="1"/>
    <col min="7701" max="7936" width="9.140625" style="185"/>
    <col min="7937" max="7937" width="13.28515625" style="185" customWidth="1"/>
    <col min="7938" max="7938" width="6.7109375" style="185" customWidth="1"/>
    <col min="7939" max="7939" width="7.28515625" style="185" customWidth="1"/>
    <col min="7940" max="7940" width="4.42578125" style="185" customWidth="1"/>
    <col min="7941" max="7941" width="4.28515625" style="185" customWidth="1"/>
    <col min="7942" max="7942" width="8.42578125" style="185" customWidth="1"/>
    <col min="7943" max="7949" width="3.7109375" style="185" customWidth="1"/>
    <col min="7950" max="7950" width="4.140625" style="185" customWidth="1"/>
    <col min="7951" max="7951" width="3.7109375" style="185" customWidth="1"/>
    <col min="7952" max="7952" width="4.7109375" style="185" customWidth="1"/>
    <col min="7953" max="7956" width="3.7109375" style="185" customWidth="1"/>
    <col min="7957" max="8192" width="9.140625" style="185"/>
    <col min="8193" max="8193" width="13.28515625" style="185" customWidth="1"/>
    <col min="8194" max="8194" width="6.7109375" style="185" customWidth="1"/>
    <col min="8195" max="8195" width="7.28515625" style="185" customWidth="1"/>
    <col min="8196" max="8196" width="4.42578125" style="185" customWidth="1"/>
    <col min="8197" max="8197" width="4.28515625" style="185" customWidth="1"/>
    <col min="8198" max="8198" width="8.42578125" style="185" customWidth="1"/>
    <col min="8199" max="8205" width="3.7109375" style="185" customWidth="1"/>
    <col min="8206" max="8206" width="4.140625" style="185" customWidth="1"/>
    <col min="8207" max="8207" width="3.7109375" style="185" customWidth="1"/>
    <col min="8208" max="8208" width="4.7109375" style="185" customWidth="1"/>
    <col min="8209" max="8212" width="3.7109375" style="185" customWidth="1"/>
    <col min="8213" max="8448" width="9.140625" style="185"/>
    <col min="8449" max="8449" width="13.28515625" style="185" customWidth="1"/>
    <col min="8450" max="8450" width="6.7109375" style="185" customWidth="1"/>
    <col min="8451" max="8451" width="7.28515625" style="185" customWidth="1"/>
    <col min="8452" max="8452" width="4.42578125" style="185" customWidth="1"/>
    <col min="8453" max="8453" width="4.28515625" style="185" customWidth="1"/>
    <col min="8454" max="8454" width="8.42578125" style="185" customWidth="1"/>
    <col min="8455" max="8461" width="3.7109375" style="185" customWidth="1"/>
    <col min="8462" max="8462" width="4.140625" style="185" customWidth="1"/>
    <col min="8463" max="8463" width="3.7109375" style="185" customWidth="1"/>
    <col min="8464" max="8464" width="4.7109375" style="185" customWidth="1"/>
    <col min="8465" max="8468" width="3.7109375" style="185" customWidth="1"/>
    <col min="8469" max="8704" width="9.140625" style="185"/>
    <col min="8705" max="8705" width="13.28515625" style="185" customWidth="1"/>
    <col min="8706" max="8706" width="6.7109375" style="185" customWidth="1"/>
    <col min="8707" max="8707" width="7.28515625" style="185" customWidth="1"/>
    <col min="8708" max="8708" width="4.42578125" style="185" customWidth="1"/>
    <col min="8709" max="8709" width="4.28515625" style="185" customWidth="1"/>
    <col min="8710" max="8710" width="8.42578125" style="185" customWidth="1"/>
    <col min="8711" max="8717" width="3.7109375" style="185" customWidth="1"/>
    <col min="8718" max="8718" width="4.140625" style="185" customWidth="1"/>
    <col min="8719" max="8719" width="3.7109375" style="185" customWidth="1"/>
    <col min="8720" max="8720" width="4.7109375" style="185" customWidth="1"/>
    <col min="8721" max="8724" width="3.7109375" style="185" customWidth="1"/>
    <col min="8725" max="8960" width="9.140625" style="185"/>
    <col min="8961" max="8961" width="13.28515625" style="185" customWidth="1"/>
    <col min="8962" max="8962" width="6.7109375" style="185" customWidth="1"/>
    <col min="8963" max="8963" width="7.28515625" style="185" customWidth="1"/>
    <col min="8964" max="8964" width="4.42578125" style="185" customWidth="1"/>
    <col min="8965" max="8965" width="4.28515625" style="185" customWidth="1"/>
    <col min="8966" max="8966" width="8.42578125" style="185" customWidth="1"/>
    <col min="8967" max="8973" width="3.7109375" style="185" customWidth="1"/>
    <col min="8974" max="8974" width="4.140625" style="185" customWidth="1"/>
    <col min="8975" max="8975" width="3.7109375" style="185" customWidth="1"/>
    <col min="8976" max="8976" width="4.7109375" style="185" customWidth="1"/>
    <col min="8977" max="8980" width="3.7109375" style="185" customWidth="1"/>
    <col min="8981" max="9216" width="9.140625" style="185"/>
    <col min="9217" max="9217" width="13.28515625" style="185" customWidth="1"/>
    <col min="9218" max="9218" width="6.7109375" style="185" customWidth="1"/>
    <col min="9219" max="9219" width="7.28515625" style="185" customWidth="1"/>
    <col min="9220" max="9220" width="4.42578125" style="185" customWidth="1"/>
    <col min="9221" max="9221" width="4.28515625" style="185" customWidth="1"/>
    <col min="9222" max="9222" width="8.42578125" style="185" customWidth="1"/>
    <col min="9223" max="9229" width="3.7109375" style="185" customWidth="1"/>
    <col min="9230" max="9230" width="4.140625" style="185" customWidth="1"/>
    <col min="9231" max="9231" width="3.7109375" style="185" customWidth="1"/>
    <col min="9232" max="9232" width="4.7109375" style="185" customWidth="1"/>
    <col min="9233" max="9236" width="3.7109375" style="185" customWidth="1"/>
    <col min="9237" max="9472" width="9.140625" style="185"/>
    <col min="9473" max="9473" width="13.28515625" style="185" customWidth="1"/>
    <col min="9474" max="9474" width="6.7109375" style="185" customWidth="1"/>
    <col min="9475" max="9475" width="7.28515625" style="185" customWidth="1"/>
    <col min="9476" max="9476" width="4.42578125" style="185" customWidth="1"/>
    <col min="9477" max="9477" width="4.28515625" style="185" customWidth="1"/>
    <col min="9478" max="9478" width="8.42578125" style="185" customWidth="1"/>
    <col min="9479" max="9485" width="3.7109375" style="185" customWidth="1"/>
    <col min="9486" max="9486" width="4.140625" style="185" customWidth="1"/>
    <col min="9487" max="9487" width="3.7109375" style="185" customWidth="1"/>
    <col min="9488" max="9488" width="4.7109375" style="185" customWidth="1"/>
    <col min="9489" max="9492" width="3.7109375" style="185" customWidth="1"/>
    <col min="9493" max="9728" width="9.140625" style="185"/>
    <col min="9729" max="9729" width="13.28515625" style="185" customWidth="1"/>
    <col min="9730" max="9730" width="6.7109375" style="185" customWidth="1"/>
    <col min="9731" max="9731" width="7.28515625" style="185" customWidth="1"/>
    <col min="9732" max="9732" width="4.42578125" style="185" customWidth="1"/>
    <col min="9733" max="9733" width="4.28515625" style="185" customWidth="1"/>
    <col min="9734" max="9734" width="8.42578125" style="185" customWidth="1"/>
    <col min="9735" max="9741" width="3.7109375" style="185" customWidth="1"/>
    <col min="9742" max="9742" width="4.140625" style="185" customWidth="1"/>
    <col min="9743" max="9743" width="3.7109375" style="185" customWidth="1"/>
    <col min="9744" max="9744" width="4.7109375" style="185" customWidth="1"/>
    <col min="9745" max="9748" width="3.7109375" style="185" customWidth="1"/>
    <col min="9749" max="9984" width="9.140625" style="185"/>
    <col min="9985" max="9985" width="13.28515625" style="185" customWidth="1"/>
    <col min="9986" max="9986" width="6.7109375" style="185" customWidth="1"/>
    <col min="9987" max="9987" width="7.28515625" style="185" customWidth="1"/>
    <col min="9988" max="9988" width="4.42578125" style="185" customWidth="1"/>
    <col min="9989" max="9989" width="4.28515625" style="185" customWidth="1"/>
    <col min="9990" max="9990" width="8.42578125" style="185" customWidth="1"/>
    <col min="9991" max="9997" width="3.7109375" style="185" customWidth="1"/>
    <col min="9998" max="9998" width="4.140625" style="185" customWidth="1"/>
    <col min="9999" max="9999" width="3.7109375" style="185" customWidth="1"/>
    <col min="10000" max="10000" width="4.7109375" style="185" customWidth="1"/>
    <col min="10001" max="10004" width="3.7109375" style="185" customWidth="1"/>
    <col min="10005" max="10240" width="9.140625" style="185"/>
    <col min="10241" max="10241" width="13.28515625" style="185" customWidth="1"/>
    <col min="10242" max="10242" width="6.7109375" style="185" customWidth="1"/>
    <col min="10243" max="10243" width="7.28515625" style="185" customWidth="1"/>
    <col min="10244" max="10244" width="4.42578125" style="185" customWidth="1"/>
    <col min="10245" max="10245" width="4.28515625" style="185" customWidth="1"/>
    <col min="10246" max="10246" width="8.42578125" style="185" customWidth="1"/>
    <col min="10247" max="10253" width="3.7109375" style="185" customWidth="1"/>
    <col min="10254" max="10254" width="4.140625" style="185" customWidth="1"/>
    <col min="10255" max="10255" width="3.7109375" style="185" customWidth="1"/>
    <col min="10256" max="10256" width="4.7109375" style="185" customWidth="1"/>
    <col min="10257" max="10260" width="3.7109375" style="185" customWidth="1"/>
    <col min="10261" max="10496" width="9.140625" style="185"/>
    <col min="10497" max="10497" width="13.28515625" style="185" customWidth="1"/>
    <col min="10498" max="10498" width="6.7109375" style="185" customWidth="1"/>
    <col min="10499" max="10499" width="7.28515625" style="185" customWidth="1"/>
    <col min="10500" max="10500" width="4.42578125" style="185" customWidth="1"/>
    <col min="10501" max="10501" width="4.28515625" style="185" customWidth="1"/>
    <col min="10502" max="10502" width="8.42578125" style="185" customWidth="1"/>
    <col min="10503" max="10509" width="3.7109375" style="185" customWidth="1"/>
    <col min="10510" max="10510" width="4.140625" style="185" customWidth="1"/>
    <col min="10511" max="10511" width="3.7109375" style="185" customWidth="1"/>
    <col min="10512" max="10512" width="4.7109375" style="185" customWidth="1"/>
    <col min="10513" max="10516" width="3.7109375" style="185" customWidth="1"/>
    <col min="10517" max="10752" width="9.140625" style="185"/>
    <col min="10753" max="10753" width="13.28515625" style="185" customWidth="1"/>
    <col min="10754" max="10754" width="6.7109375" style="185" customWidth="1"/>
    <col min="10755" max="10755" width="7.28515625" style="185" customWidth="1"/>
    <col min="10756" max="10756" width="4.42578125" style="185" customWidth="1"/>
    <col min="10757" max="10757" width="4.28515625" style="185" customWidth="1"/>
    <col min="10758" max="10758" width="8.42578125" style="185" customWidth="1"/>
    <col min="10759" max="10765" width="3.7109375" style="185" customWidth="1"/>
    <col min="10766" max="10766" width="4.140625" style="185" customWidth="1"/>
    <col min="10767" max="10767" width="3.7109375" style="185" customWidth="1"/>
    <col min="10768" max="10768" width="4.7109375" style="185" customWidth="1"/>
    <col min="10769" max="10772" width="3.7109375" style="185" customWidth="1"/>
    <col min="10773" max="11008" width="9.140625" style="185"/>
    <col min="11009" max="11009" width="13.28515625" style="185" customWidth="1"/>
    <col min="11010" max="11010" width="6.7109375" style="185" customWidth="1"/>
    <col min="11011" max="11011" width="7.28515625" style="185" customWidth="1"/>
    <col min="11012" max="11012" width="4.42578125" style="185" customWidth="1"/>
    <col min="11013" max="11013" width="4.28515625" style="185" customWidth="1"/>
    <col min="11014" max="11014" width="8.42578125" style="185" customWidth="1"/>
    <col min="11015" max="11021" width="3.7109375" style="185" customWidth="1"/>
    <col min="11022" max="11022" width="4.140625" style="185" customWidth="1"/>
    <col min="11023" max="11023" width="3.7109375" style="185" customWidth="1"/>
    <col min="11024" max="11024" width="4.7109375" style="185" customWidth="1"/>
    <col min="11025" max="11028" width="3.7109375" style="185" customWidth="1"/>
    <col min="11029" max="11264" width="9.140625" style="185"/>
    <col min="11265" max="11265" width="13.28515625" style="185" customWidth="1"/>
    <col min="11266" max="11266" width="6.7109375" style="185" customWidth="1"/>
    <col min="11267" max="11267" width="7.28515625" style="185" customWidth="1"/>
    <col min="11268" max="11268" width="4.42578125" style="185" customWidth="1"/>
    <col min="11269" max="11269" width="4.28515625" style="185" customWidth="1"/>
    <col min="11270" max="11270" width="8.42578125" style="185" customWidth="1"/>
    <col min="11271" max="11277" width="3.7109375" style="185" customWidth="1"/>
    <col min="11278" max="11278" width="4.140625" style="185" customWidth="1"/>
    <col min="11279" max="11279" width="3.7109375" style="185" customWidth="1"/>
    <col min="11280" max="11280" width="4.7109375" style="185" customWidth="1"/>
    <col min="11281" max="11284" width="3.7109375" style="185" customWidth="1"/>
    <col min="11285" max="11520" width="9.140625" style="185"/>
    <col min="11521" max="11521" width="13.28515625" style="185" customWidth="1"/>
    <col min="11522" max="11522" width="6.7109375" style="185" customWidth="1"/>
    <col min="11523" max="11523" width="7.28515625" style="185" customWidth="1"/>
    <col min="11524" max="11524" width="4.42578125" style="185" customWidth="1"/>
    <col min="11525" max="11525" width="4.28515625" style="185" customWidth="1"/>
    <col min="11526" max="11526" width="8.42578125" style="185" customWidth="1"/>
    <col min="11527" max="11533" width="3.7109375" style="185" customWidth="1"/>
    <col min="11534" max="11534" width="4.140625" style="185" customWidth="1"/>
    <col min="11535" max="11535" width="3.7109375" style="185" customWidth="1"/>
    <col min="11536" max="11536" width="4.7109375" style="185" customWidth="1"/>
    <col min="11537" max="11540" width="3.7109375" style="185" customWidth="1"/>
    <col min="11541" max="11776" width="9.140625" style="185"/>
    <col min="11777" max="11777" width="13.28515625" style="185" customWidth="1"/>
    <col min="11778" max="11778" width="6.7109375" style="185" customWidth="1"/>
    <col min="11779" max="11779" width="7.28515625" style="185" customWidth="1"/>
    <col min="11780" max="11780" width="4.42578125" style="185" customWidth="1"/>
    <col min="11781" max="11781" width="4.28515625" style="185" customWidth="1"/>
    <col min="11782" max="11782" width="8.42578125" style="185" customWidth="1"/>
    <col min="11783" max="11789" width="3.7109375" style="185" customWidth="1"/>
    <col min="11790" max="11790" width="4.140625" style="185" customWidth="1"/>
    <col min="11791" max="11791" width="3.7109375" style="185" customWidth="1"/>
    <col min="11792" max="11792" width="4.7109375" style="185" customWidth="1"/>
    <col min="11793" max="11796" width="3.7109375" style="185" customWidth="1"/>
    <col min="11797" max="12032" width="9.140625" style="185"/>
    <col min="12033" max="12033" width="13.28515625" style="185" customWidth="1"/>
    <col min="12034" max="12034" width="6.7109375" style="185" customWidth="1"/>
    <col min="12035" max="12035" width="7.28515625" style="185" customWidth="1"/>
    <col min="12036" max="12036" width="4.42578125" style="185" customWidth="1"/>
    <col min="12037" max="12037" width="4.28515625" style="185" customWidth="1"/>
    <col min="12038" max="12038" width="8.42578125" style="185" customWidth="1"/>
    <col min="12039" max="12045" width="3.7109375" style="185" customWidth="1"/>
    <col min="12046" max="12046" width="4.140625" style="185" customWidth="1"/>
    <col min="12047" max="12047" width="3.7109375" style="185" customWidth="1"/>
    <col min="12048" max="12048" width="4.7109375" style="185" customWidth="1"/>
    <col min="12049" max="12052" width="3.7109375" style="185" customWidth="1"/>
    <col min="12053" max="12288" width="9.140625" style="185"/>
    <col min="12289" max="12289" width="13.28515625" style="185" customWidth="1"/>
    <col min="12290" max="12290" width="6.7109375" style="185" customWidth="1"/>
    <col min="12291" max="12291" width="7.28515625" style="185" customWidth="1"/>
    <col min="12292" max="12292" width="4.42578125" style="185" customWidth="1"/>
    <col min="12293" max="12293" width="4.28515625" style="185" customWidth="1"/>
    <col min="12294" max="12294" width="8.42578125" style="185" customWidth="1"/>
    <col min="12295" max="12301" width="3.7109375" style="185" customWidth="1"/>
    <col min="12302" max="12302" width="4.140625" style="185" customWidth="1"/>
    <col min="12303" max="12303" width="3.7109375" style="185" customWidth="1"/>
    <col min="12304" max="12304" width="4.7109375" style="185" customWidth="1"/>
    <col min="12305" max="12308" width="3.7109375" style="185" customWidth="1"/>
    <col min="12309" max="12544" width="9.140625" style="185"/>
    <col min="12545" max="12545" width="13.28515625" style="185" customWidth="1"/>
    <col min="12546" max="12546" width="6.7109375" style="185" customWidth="1"/>
    <col min="12547" max="12547" width="7.28515625" style="185" customWidth="1"/>
    <col min="12548" max="12548" width="4.42578125" style="185" customWidth="1"/>
    <col min="12549" max="12549" width="4.28515625" style="185" customWidth="1"/>
    <col min="12550" max="12550" width="8.42578125" style="185" customWidth="1"/>
    <col min="12551" max="12557" width="3.7109375" style="185" customWidth="1"/>
    <col min="12558" max="12558" width="4.140625" style="185" customWidth="1"/>
    <col min="12559" max="12559" width="3.7109375" style="185" customWidth="1"/>
    <col min="12560" max="12560" width="4.7109375" style="185" customWidth="1"/>
    <col min="12561" max="12564" width="3.7109375" style="185" customWidth="1"/>
    <col min="12565" max="12800" width="9.140625" style="185"/>
    <col min="12801" max="12801" width="13.28515625" style="185" customWidth="1"/>
    <col min="12802" max="12802" width="6.7109375" style="185" customWidth="1"/>
    <col min="12803" max="12803" width="7.28515625" style="185" customWidth="1"/>
    <col min="12804" max="12804" width="4.42578125" style="185" customWidth="1"/>
    <col min="12805" max="12805" width="4.28515625" style="185" customWidth="1"/>
    <col min="12806" max="12806" width="8.42578125" style="185" customWidth="1"/>
    <col min="12807" max="12813" width="3.7109375" style="185" customWidth="1"/>
    <col min="12814" max="12814" width="4.140625" style="185" customWidth="1"/>
    <col min="12815" max="12815" width="3.7109375" style="185" customWidth="1"/>
    <col min="12816" max="12816" width="4.7109375" style="185" customWidth="1"/>
    <col min="12817" max="12820" width="3.7109375" style="185" customWidth="1"/>
    <col min="12821" max="13056" width="9.140625" style="185"/>
    <col min="13057" max="13057" width="13.28515625" style="185" customWidth="1"/>
    <col min="13058" max="13058" width="6.7109375" style="185" customWidth="1"/>
    <col min="13059" max="13059" width="7.28515625" style="185" customWidth="1"/>
    <col min="13060" max="13060" width="4.42578125" style="185" customWidth="1"/>
    <col min="13061" max="13061" width="4.28515625" style="185" customWidth="1"/>
    <col min="13062" max="13062" width="8.42578125" style="185" customWidth="1"/>
    <col min="13063" max="13069" width="3.7109375" style="185" customWidth="1"/>
    <col min="13070" max="13070" width="4.140625" style="185" customWidth="1"/>
    <col min="13071" max="13071" width="3.7109375" style="185" customWidth="1"/>
    <col min="13072" max="13072" width="4.7109375" style="185" customWidth="1"/>
    <col min="13073" max="13076" width="3.7109375" style="185" customWidth="1"/>
    <col min="13077" max="13312" width="9.140625" style="185"/>
    <col min="13313" max="13313" width="13.28515625" style="185" customWidth="1"/>
    <col min="13314" max="13314" width="6.7109375" style="185" customWidth="1"/>
    <col min="13315" max="13315" width="7.28515625" style="185" customWidth="1"/>
    <col min="13316" max="13316" width="4.42578125" style="185" customWidth="1"/>
    <col min="13317" max="13317" width="4.28515625" style="185" customWidth="1"/>
    <col min="13318" max="13318" width="8.42578125" style="185" customWidth="1"/>
    <col min="13319" max="13325" width="3.7109375" style="185" customWidth="1"/>
    <col min="13326" max="13326" width="4.140625" style="185" customWidth="1"/>
    <col min="13327" max="13327" width="3.7109375" style="185" customWidth="1"/>
    <col min="13328" max="13328" width="4.7109375" style="185" customWidth="1"/>
    <col min="13329" max="13332" width="3.7109375" style="185" customWidth="1"/>
    <col min="13333" max="13568" width="9.140625" style="185"/>
    <col min="13569" max="13569" width="13.28515625" style="185" customWidth="1"/>
    <col min="13570" max="13570" width="6.7109375" style="185" customWidth="1"/>
    <col min="13571" max="13571" width="7.28515625" style="185" customWidth="1"/>
    <col min="13572" max="13572" width="4.42578125" style="185" customWidth="1"/>
    <col min="13573" max="13573" width="4.28515625" style="185" customWidth="1"/>
    <col min="13574" max="13574" width="8.42578125" style="185" customWidth="1"/>
    <col min="13575" max="13581" width="3.7109375" style="185" customWidth="1"/>
    <col min="13582" max="13582" width="4.140625" style="185" customWidth="1"/>
    <col min="13583" max="13583" width="3.7109375" style="185" customWidth="1"/>
    <col min="13584" max="13584" width="4.7109375" style="185" customWidth="1"/>
    <col min="13585" max="13588" width="3.7109375" style="185" customWidth="1"/>
    <col min="13589" max="13824" width="9.140625" style="185"/>
    <col min="13825" max="13825" width="13.28515625" style="185" customWidth="1"/>
    <col min="13826" max="13826" width="6.7109375" style="185" customWidth="1"/>
    <col min="13827" max="13827" width="7.28515625" style="185" customWidth="1"/>
    <col min="13828" max="13828" width="4.42578125" style="185" customWidth="1"/>
    <col min="13829" max="13829" width="4.28515625" style="185" customWidth="1"/>
    <col min="13830" max="13830" width="8.42578125" style="185" customWidth="1"/>
    <col min="13831" max="13837" width="3.7109375" style="185" customWidth="1"/>
    <col min="13838" max="13838" width="4.140625" style="185" customWidth="1"/>
    <col min="13839" max="13839" width="3.7109375" style="185" customWidth="1"/>
    <col min="13840" max="13840" width="4.7109375" style="185" customWidth="1"/>
    <col min="13841" max="13844" width="3.7109375" style="185" customWidth="1"/>
    <col min="13845" max="14080" width="9.140625" style="185"/>
    <col min="14081" max="14081" width="13.28515625" style="185" customWidth="1"/>
    <col min="14082" max="14082" width="6.7109375" style="185" customWidth="1"/>
    <col min="14083" max="14083" width="7.28515625" style="185" customWidth="1"/>
    <col min="14084" max="14084" width="4.42578125" style="185" customWidth="1"/>
    <col min="14085" max="14085" width="4.28515625" style="185" customWidth="1"/>
    <col min="14086" max="14086" width="8.42578125" style="185" customWidth="1"/>
    <col min="14087" max="14093" width="3.7109375" style="185" customWidth="1"/>
    <col min="14094" max="14094" width="4.140625" style="185" customWidth="1"/>
    <col min="14095" max="14095" width="3.7109375" style="185" customWidth="1"/>
    <col min="14096" max="14096" width="4.7109375" style="185" customWidth="1"/>
    <col min="14097" max="14100" width="3.7109375" style="185" customWidth="1"/>
    <col min="14101" max="14336" width="9.140625" style="185"/>
    <col min="14337" max="14337" width="13.28515625" style="185" customWidth="1"/>
    <col min="14338" max="14338" width="6.7109375" style="185" customWidth="1"/>
    <col min="14339" max="14339" width="7.28515625" style="185" customWidth="1"/>
    <col min="14340" max="14340" width="4.42578125" style="185" customWidth="1"/>
    <col min="14341" max="14341" width="4.28515625" style="185" customWidth="1"/>
    <col min="14342" max="14342" width="8.42578125" style="185" customWidth="1"/>
    <col min="14343" max="14349" width="3.7109375" style="185" customWidth="1"/>
    <col min="14350" max="14350" width="4.140625" style="185" customWidth="1"/>
    <col min="14351" max="14351" width="3.7109375" style="185" customWidth="1"/>
    <col min="14352" max="14352" width="4.7109375" style="185" customWidth="1"/>
    <col min="14353" max="14356" width="3.7109375" style="185" customWidth="1"/>
    <col min="14357" max="14592" width="9.140625" style="185"/>
    <col min="14593" max="14593" width="13.28515625" style="185" customWidth="1"/>
    <col min="14594" max="14594" width="6.7109375" style="185" customWidth="1"/>
    <col min="14595" max="14595" width="7.28515625" style="185" customWidth="1"/>
    <col min="14596" max="14596" width="4.42578125" style="185" customWidth="1"/>
    <col min="14597" max="14597" width="4.28515625" style="185" customWidth="1"/>
    <col min="14598" max="14598" width="8.42578125" style="185" customWidth="1"/>
    <col min="14599" max="14605" width="3.7109375" style="185" customWidth="1"/>
    <col min="14606" max="14606" width="4.140625" style="185" customWidth="1"/>
    <col min="14607" max="14607" width="3.7109375" style="185" customWidth="1"/>
    <col min="14608" max="14608" width="4.7109375" style="185" customWidth="1"/>
    <col min="14609" max="14612" width="3.7109375" style="185" customWidth="1"/>
    <col min="14613" max="14848" width="9.140625" style="185"/>
    <col min="14849" max="14849" width="13.28515625" style="185" customWidth="1"/>
    <col min="14850" max="14850" width="6.7109375" style="185" customWidth="1"/>
    <col min="14851" max="14851" width="7.28515625" style="185" customWidth="1"/>
    <col min="14852" max="14852" width="4.42578125" style="185" customWidth="1"/>
    <col min="14853" max="14853" width="4.28515625" style="185" customWidth="1"/>
    <col min="14854" max="14854" width="8.42578125" style="185" customWidth="1"/>
    <col min="14855" max="14861" width="3.7109375" style="185" customWidth="1"/>
    <col min="14862" max="14862" width="4.140625" style="185" customWidth="1"/>
    <col min="14863" max="14863" width="3.7109375" style="185" customWidth="1"/>
    <col min="14864" max="14864" width="4.7109375" style="185" customWidth="1"/>
    <col min="14865" max="14868" width="3.7109375" style="185" customWidth="1"/>
    <col min="14869" max="15104" width="9.140625" style="185"/>
    <col min="15105" max="15105" width="13.28515625" style="185" customWidth="1"/>
    <col min="15106" max="15106" width="6.7109375" style="185" customWidth="1"/>
    <col min="15107" max="15107" width="7.28515625" style="185" customWidth="1"/>
    <col min="15108" max="15108" width="4.42578125" style="185" customWidth="1"/>
    <col min="15109" max="15109" width="4.28515625" style="185" customWidth="1"/>
    <col min="15110" max="15110" width="8.42578125" style="185" customWidth="1"/>
    <col min="15111" max="15117" width="3.7109375" style="185" customWidth="1"/>
    <col min="15118" max="15118" width="4.140625" style="185" customWidth="1"/>
    <col min="15119" max="15119" width="3.7109375" style="185" customWidth="1"/>
    <col min="15120" max="15120" width="4.7109375" style="185" customWidth="1"/>
    <col min="15121" max="15124" width="3.7109375" style="185" customWidth="1"/>
    <col min="15125" max="15360" width="9.140625" style="185"/>
    <col min="15361" max="15361" width="13.28515625" style="185" customWidth="1"/>
    <col min="15362" max="15362" width="6.7109375" style="185" customWidth="1"/>
    <col min="15363" max="15363" width="7.28515625" style="185" customWidth="1"/>
    <col min="15364" max="15364" width="4.42578125" style="185" customWidth="1"/>
    <col min="15365" max="15365" width="4.28515625" style="185" customWidth="1"/>
    <col min="15366" max="15366" width="8.42578125" style="185" customWidth="1"/>
    <col min="15367" max="15373" width="3.7109375" style="185" customWidth="1"/>
    <col min="15374" max="15374" width="4.140625" style="185" customWidth="1"/>
    <col min="15375" max="15375" width="3.7109375" style="185" customWidth="1"/>
    <col min="15376" max="15376" width="4.7109375" style="185" customWidth="1"/>
    <col min="15377" max="15380" width="3.7109375" style="185" customWidth="1"/>
    <col min="15381" max="15616" width="9.140625" style="185"/>
    <col min="15617" max="15617" width="13.28515625" style="185" customWidth="1"/>
    <col min="15618" max="15618" width="6.7109375" style="185" customWidth="1"/>
    <col min="15619" max="15619" width="7.28515625" style="185" customWidth="1"/>
    <col min="15620" max="15620" width="4.42578125" style="185" customWidth="1"/>
    <col min="15621" max="15621" width="4.28515625" style="185" customWidth="1"/>
    <col min="15622" max="15622" width="8.42578125" style="185" customWidth="1"/>
    <col min="15623" max="15629" width="3.7109375" style="185" customWidth="1"/>
    <col min="15630" max="15630" width="4.140625" style="185" customWidth="1"/>
    <col min="15631" max="15631" width="3.7109375" style="185" customWidth="1"/>
    <col min="15632" max="15632" width="4.7109375" style="185" customWidth="1"/>
    <col min="15633" max="15636" width="3.7109375" style="185" customWidth="1"/>
    <col min="15637" max="15872" width="9.140625" style="185"/>
    <col min="15873" max="15873" width="13.28515625" style="185" customWidth="1"/>
    <col min="15874" max="15874" width="6.7109375" style="185" customWidth="1"/>
    <col min="15875" max="15875" width="7.28515625" style="185" customWidth="1"/>
    <col min="15876" max="15876" width="4.42578125" style="185" customWidth="1"/>
    <col min="15877" max="15877" width="4.28515625" style="185" customWidth="1"/>
    <col min="15878" max="15878" width="8.42578125" style="185" customWidth="1"/>
    <col min="15879" max="15885" width="3.7109375" style="185" customWidth="1"/>
    <col min="15886" max="15886" width="4.140625" style="185" customWidth="1"/>
    <col min="15887" max="15887" width="3.7109375" style="185" customWidth="1"/>
    <col min="15888" max="15888" width="4.7109375" style="185" customWidth="1"/>
    <col min="15889" max="15892" width="3.7109375" style="185" customWidth="1"/>
    <col min="15893" max="16128" width="9.140625" style="185"/>
    <col min="16129" max="16129" width="13.28515625" style="185" customWidth="1"/>
    <col min="16130" max="16130" width="6.7109375" style="185" customWidth="1"/>
    <col min="16131" max="16131" width="7.28515625" style="185" customWidth="1"/>
    <col min="16132" max="16132" width="4.42578125" style="185" customWidth="1"/>
    <col min="16133" max="16133" width="4.28515625" style="185" customWidth="1"/>
    <col min="16134" max="16134" width="8.42578125" style="185" customWidth="1"/>
    <col min="16135" max="16141" width="3.7109375" style="185" customWidth="1"/>
    <col min="16142" max="16142" width="4.140625" style="185" customWidth="1"/>
    <col min="16143" max="16143" width="3.7109375" style="185" customWidth="1"/>
    <col min="16144" max="16144" width="4.7109375" style="185" customWidth="1"/>
    <col min="16145" max="16148" width="3.7109375" style="185" customWidth="1"/>
    <col min="16149" max="16384" width="9.140625" style="185"/>
  </cols>
  <sheetData>
    <row r="30" ht="63" customHeight="1"/>
    <row r="33" spans="1:22" ht="15" customHeight="1">
      <c r="A33" s="635" t="s">
        <v>274</v>
      </c>
      <c r="B33" s="635"/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  <c r="O33" s="635"/>
      <c r="P33" s="635"/>
      <c r="Q33" s="635"/>
      <c r="R33" s="635"/>
      <c r="S33" s="635"/>
      <c r="T33" s="635"/>
    </row>
    <row r="34" spans="1:22" ht="14.25" customHeight="1">
      <c r="A34" s="189" t="s">
        <v>578</v>
      </c>
      <c r="B34" s="190"/>
      <c r="C34" s="190"/>
      <c r="D34" s="191"/>
      <c r="E34" s="190"/>
      <c r="F34" s="192"/>
      <c r="G34" s="190"/>
      <c r="H34" s="190"/>
      <c r="I34" s="190"/>
      <c r="J34" s="190"/>
      <c r="K34" s="190"/>
      <c r="L34" s="190"/>
      <c r="M34" s="190"/>
      <c r="N34" s="190"/>
      <c r="O34" s="191"/>
      <c r="P34" s="190"/>
      <c r="Q34" s="190"/>
      <c r="R34" s="190"/>
      <c r="S34" s="190"/>
      <c r="T34" s="190"/>
    </row>
    <row r="35" spans="1:22" s="194" customFormat="1" ht="12.75" customHeight="1">
      <c r="A35" s="193"/>
      <c r="B35" s="636" t="s">
        <v>275</v>
      </c>
      <c r="C35" s="638" t="s">
        <v>276</v>
      </c>
      <c r="D35" s="639" t="s">
        <v>277</v>
      </c>
      <c r="E35" s="639" t="s">
        <v>278</v>
      </c>
      <c r="F35" s="641" t="s">
        <v>279</v>
      </c>
      <c r="G35" s="636" t="s">
        <v>280</v>
      </c>
      <c r="H35" s="636" t="s">
        <v>281</v>
      </c>
      <c r="I35" s="636" t="s">
        <v>282</v>
      </c>
      <c r="J35" s="636" t="s">
        <v>283</v>
      </c>
      <c r="K35" s="343"/>
      <c r="L35" s="636" t="s">
        <v>284</v>
      </c>
      <c r="M35" s="643" t="s">
        <v>285</v>
      </c>
      <c r="N35" s="645" t="s">
        <v>286</v>
      </c>
      <c r="O35" s="647" t="s">
        <v>287</v>
      </c>
      <c r="P35" s="649" t="s">
        <v>288</v>
      </c>
      <c r="Q35" s="636" t="s">
        <v>289</v>
      </c>
      <c r="R35" s="636" t="s">
        <v>290</v>
      </c>
      <c r="S35" s="636" t="s">
        <v>291</v>
      </c>
      <c r="T35" s="636" t="s">
        <v>292</v>
      </c>
    </row>
    <row r="36" spans="1:22" ht="74.25" customHeight="1">
      <c r="A36" s="195" t="s">
        <v>293</v>
      </c>
      <c r="B36" s="637"/>
      <c r="C36" s="636"/>
      <c r="D36" s="640"/>
      <c r="E36" s="640"/>
      <c r="F36" s="642"/>
      <c r="G36" s="637"/>
      <c r="H36" s="637"/>
      <c r="I36" s="637"/>
      <c r="J36" s="637"/>
      <c r="K36" s="344" t="s">
        <v>294</v>
      </c>
      <c r="L36" s="637"/>
      <c r="M36" s="644"/>
      <c r="N36" s="646"/>
      <c r="O36" s="648"/>
      <c r="P36" s="650"/>
      <c r="Q36" s="637"/>
      <c r="R36" s="637"/>
      <c r="S36" s="637"/>
      <c r="T36" s="637"/>
    </row>
    <row r="37" spans="1:22" s="200" customFormat="1" ht="14.25" customHeight="1">
      <c r="A37" s="196" t="s">
        <v>36</v>
      </c>
      <c r="B37" s="197">
        <v>1075</v>
      </c>
      <c r="C37" s="71">
        <f>D37/B37*10000</f>
        <v>93.023255813953483</v>
      </c>
      <c r="D37" s="198">
        <f>SUM(G37:T37)</f>
        <v>10</v>
      </c>
      <c r="E37" s="198">
        <v>6</v>
      </c>
      <c r="F37" s="199">
        <v>19163</v>
      </c>
      <c r="G37" s="198" t="s">
        <v>163</v>
      </c>
      <c r="H37" s="198" t="s">
        <v>163</v>
      </c>
      <c r="I37" s="198" t="s">
        <v>163</v>
      </c>
      <c r="J37" s="198" t="s">
        <v>163</v>
      </c>
      <c r="K37" s="198" t="s">
        <v>163</v>
      </c>
      <c r="L37" s="198" t="s">
        <v>163</v>
      </c>
      <c r="M37" s="198">
        <v>5</v>
      </c>
      <c r="N37" s="198">
        <v>4</v>
      </c>
      <c r="O37" s="198" t="s">
        <v>163</v>
      </c>
      <c r="P37" s="198">
        <v>1</v>
      </c>
      <c r="Q37" s="198" t="s">
        <v>163</v>
      </c>
      <c r="R37" s="198" t="s">
        <v>163</v>
      </c>
      <c r="S37" s="198" t="s">
        <v>163</v>
      </c>
      <c r="T37" s="198" t="s">
        <v>163</v>
      </c>
      <c r="V37" s="2"/>
    </row>
    <row r="38" spans="1:22" s="200" customFormat="1" ht="14.25" customHeight="1">
      <c r="A38" s="32" t="s">
        <v>37</v>
      </c>
      <c r="B38" s="201">
        <v>1342</v>
      </c>
      <c r="C38" s="73">
        <f>D38/B38*10000</f>
        <v>59.612518628912071</v>
      </c>
      <c r="D38" s="202">
        <f t="shared" ref="D38:D52" si="0">SUM(G38:T38)</f>
        <v>8</v>
      </c>
      <c r="E38" s="203">
        <v>6</v>
      </c>
      <c r="F38" s="130">
        <v>32150</v>
      </c>
      <c r="G38" s="203" t="s">
        <v>163</v>
      </c>
      <c r="H38" s="203" t="s">
        <v>163</v>
      </c>
      <c r="I38" s="203" t="s">
        <v>163</v>
      </c>
      <c r="J38" s="203" t="s">
        <v>163</v>
      </c>
      <c r="K38" s="203" t="s">
        <v>163</v>
      </c>
      <c r="L38" s="203" t="s">
        <v>163</v>
      </c>
      <c r="M38" s="203">
        <v>2</v>
      </c>
      <c r="N38" s="127" t="s">
        <v>163</v>
      </c>
      <c r="O38" s="203">
        <v>3</v>
      </c>
      <c r="P38" s="203">
        <v>1</v>
      </c>
      <c r="Q38" s="203" t="s">
        <v>163</v>
      </c>
      <c r="R38" s="203" t="s">
        <v>163</v>
      </c>
      <c r="S38" s="203">
        <v>2</v>
      </c>
      <c r="T38" s="203" t="s">
        <v>163</v>
      </c>
      <c r="U38" s="204"/>
      <c r="V38" s="2"/>
    </row>
    <row r="39" spans="1:22" s="200" customFormat="1" ht="14.25" customHeight="1">
      <c r="A39" s="32" t="s">
        <v>38</v>
      </c>
      <c r="B39" s="201">
        <v>1043</v>
      </c>
      <c r="C39" s="73">
        <f t="shared" ref="C39:C51" si="1">D39/B39*10000</f>
        <v>57.526366251198468</v>
      </c>
      <c r="D39" s="202">
        <f t="shared" si="0"/>
        <v>6</v>
      </c>
      <c r="E39" s="203">
        <v>5</v>
      </c>
      <c r="F39" s="130">
        <v>107100</v>
      </c>
      <c r="G39" s="203" t="s">
        <v>163</v>
      </c>
      <c r="H39" s="203" t="s">
        <v>163</v>
      </c>
      <c r="I39" s="203" t="s">
        <v>163</v>
      </c>
      <c r="J39" s="203" t="s">
        <v>163</v>
      </c>
      <c r="K39" s="203" t="s">
        <v>163</v>
      </c>
      <c r="L39" s="203">
        <v>1</v>
      </c>
      <c r="M39" s="203">
        <v>3</v>
      </c>
      <c r="N39" s="203">
        <v>2</v>
      </c>
      <c r="O39" s="203" t="s">
        <v>163</v>
      </c>
      <c r="P39" s="203" t="s">
        <v>163</v>
      </c>
      <c r="Q39" s="203" t="s">
        <v>163</v>
      </c>
      <c r="R39" s="203" t="s">
        <v>163</v>
      </c>
      <c r="S39" s="203" t="s">
        <v>163</v>
      </c>
      <c r="T39" s="203" t="s">
        <v>163</v>
      </c>
      <c r="U39" s="204"/>
      <c r="V39" s="2"/>
    </row>
    <row r="40" spans="1:22" s="200" customFormat="1" ht="14.25" customHeight="1">
      <c r="A40" s="32" t="s">
        <v>39</v>
      </c>
      <c r="B40" s="201">
        <v>689</v>
      </c>
      <c r="C40" s="73">
        <f t="shared" si="1"/>
        <v>58.055152394775035</v>
      </c>
      <c r="D40" s="202">
        <f>SUM(G40:T40)</f>
        <v>4</v>
      </c>
      <c r="E40" s="203">
        <v>6</v>
      </c>
      <c r="F40" s="130">
        <v>12900</v>
      </c>
      <c r="G40" s="203" t="s">
        <v>163</v>
      </c>
      <c r="H40" s="203" t="s">
        <v>163</v>
      </c>
      <c r="I40" s="203" t="s">
        <v>163</v>
      </c>
      <c r="J40" s="203" t="s">
        <v>163</v>
      </c>
      <c r="K40" s="203" t="s">
        <v>163</v>
      </c>
      <c r="L40" s="203" t="s">
        <v>163</v>
      </c>
      <c r="M40" s="203">
        <v>1</v>
      </c>
      <c r="N40" s="203">
        <v>1</v>
      </c>
      <c r="O40" s="203">
        <v>2</v>
      </c>
      <c r="P40" s="203" t="s">
        <v>163</v>
      </c>
      <c r="Q40" s="203" t="s">
        <v>163</v>
      </c>
      <c r="R40" s="203" t="s">
        <v>163</v>
      </c>
      <c r="S40" s="203" t="s">
        <v>163</v>
      </c>
      <c r="T40" s="203" t="s">
        <v>163</v>
      </c>
      <c r="U40" s="204"/>
      <c r="V40" s="2"/>
    </row>
    <row r="41" spans="1:22" s="200" customFormat="1" ht="14.25" customHeight="1">
      <c r="A41" s="32" t="s">
        <v>40</v>
      </c>
      <c r="B41" s="205">
        <v>777</v>
      </c>
      <c r="C41" s="73">
        <f t="shared" si="1"/>
        <v>64.350064350064343</v>
      </c>
      <c r="D41" s="202">
        <f t="shared" si="0"/>
        <v>5</v>
      </c>
      <c r="E41" s="203">
        <v>2</v>
      </c>
      <c r="F41" s="130">
        <v>38800</v>
      </c>
      <c r="G41" s="203"/>
      <c r="H41" s="203" t="s">
        <v>163</v>
      </c>
      <c r="I41" s="203" t="s">
        <v>163</v>
      </c>
      <c r="J41" s="203" t="s">
        <v>163</v>
      </c>
      <c r="K41" s="203" t="s">
        <v>163</v>
      </c>
      <c r="L41" s="203" t="s">
        <v>163</v>
      </c>
      <c r="M41" s="203" t="s">
        <v>163</v>
      </c>
      <c r="N41" s="203">
        <v>3</v>
      </c>
      <c r="O41" s="203" t="s">
        <v>163</v>
      </c>
      <c r="P41" s="203" t="s">
        <v>163</v>
      </c>
      <c r="Q41" s="203" t="s">
        <v>163</v>
      </c>
      <c r="R41" s="203" t="s">
        <v>163</v>
      </c>
      <c r="S41" s="203">
        <v>1</v>
      </c>
      <c r="T41" s="203">
        <v>1</v>
      </c>
      <c r="U41" s="204"/>
      <c r="V41" s="2"/>
    </row>
    <row r="42" spans="1:22" s="200" customFormat="1" ht="14.25" customHeight="1">
      <c r="A42" s="32" t="s">
        <v>41</v>
      </c>
      <c r="B42" s="201">
        <v>938</v>
      </c>
      <c r="C42" s="73">
        <f t="shared" si="1"/>
        <v>31.982942430703623</v>
      </c>
      <c r="D42" s="202">
        <f t="shared" si="0"/>
        <v>3</v>
      </c>
      <c r="E42" s="203">
        <v>2</v>
      </c>
      <c r="F42" s="130">
        <v>16919</v>
      </c>
      <c r="G42" s="203" t="s">
        <v>163</v>
      </c>
      <c r="H42" s="203" t="s">
        <v>163</v>
      </c>
      <c r="I42" s="203" t="s">
        <v>163</v>
      </c>
      <c r="J42" s="203" t="s">
        <v>163</v>
      </c>
      <c r="K42" s="203" t="s">
        <v>163</v>
      </c>
      <c r="L42" s="203" t="s">
        <v>163</v>
      </c>
      <c r="M42" s="203" t="s">
        <v>163</v>
      </c>
      <c r="N42" s="203">
        <v>1</v>
      </c>
      <c r="O42" s="203">
        <v>1</v>
      </c>
      <c r="P42" s="203">
        <v>1</v>
      </c>
      <c r="Q42" s="203" t="s">
        <v>163</v>
      </c>
      <c r="R42" s="203" t="s">
        <v>163</v>
      </c>
      <c r="S42" s="203" t="s">
        <v>163</v>
      </c>
      <c r="T42" s="203" t="s">
        <v>163</v>
      </c>
      <c r="U42" s="204"/>
      <c r="V42" s="2"/>
    </row>
    <row r="43" spans="1:22" s="200" customFormat="1" ht="14.25" customHeight="1">
      <c r="A43" s="32" t="s">
        <v>42</v>
      </c>
      <c r="B43" s="201">
        <v>1401</v>
      </c>
      <c r="C43" s="73">
        <f t="shared" si="1"/>
        <v>71.377587437544605</v>
      </c>
      <c r="D43" s="202">
        <f t="shared" si="0"/>
        <v>10</v>
      </c>
      <c r="E43" s="203">
        <v>5</v>
      </c>
      <c r="F43" s="130">
        <v>21370</v>
      </c>
      <c r="G43" s="203" t="s">
        <v>163</v>
      </c>
      <c r="H43" s="203"/>
      <c r="I43" s="203" t="s">
        <v>163</v>
      </c>
      <c r="J43" s="203" t="s">
        <v>163</v>
      </c>
      <c r="K43" s="203" t="s">
        <v>163</v>
      </c>
      <c r="L43" s="203" t="s">
        <v>163</v>
      </c>
      <c r="M43" s="203">
        <v>3</v>
      </c>
      <c r="N43" s="203">
        <v>2</v>
      </c>
      <c r="O43" s="203">
        <v>1</v>
      </c>
      <c r="P43" s="203" t="s">
        <v>163</v>
      </c>
      <c r="Q43" s="203" t="s">
        <v>163</v>
      </c>
      <c r="R43" s="203" t="s">
        <v>163</v>
      </c>
      <c r="S43" s="203">
        <v>2</v>
      </c>
      <c r="T43" s="203">
        <v>2</v>
      </c>
      <c r="U43" s="204"/>
      <c r="V43" s="2"/>
    </row>
    <row r="44" spans="1:22" s="200" customFormat="1" ht="14.25" customHeight="1">
      <c r="A44" s="32" t="s">
        <v>43</v>
      </c>
      <c r="B44" s="201">
        <v>1588</v>
      </c>
      <c r="C44" s="73">
        <f t="shared" si="1"/>
        <v>6.2972292191435768</v>
      </c>
      <c r="D44" s="202">
        <f t="shared" si="0"/>
        <v>1</v>
      </c>
      <c r="E44" s="203">
        <v>3</v>
      </c>
      <c r="F44" s="130">
        <v>13356.2</v>
      </c>
      <c r="G44" s="203" t="s">
        <v>163</v>
      </c>
      <c r="H44" s="203" t="s">
        <v>163</v>
      </c>
      <c r="I44" s="203" t="s">
        <v>163</v>
      </c>
      <c r="J44" s="203" t="s">
        <v>163</v>
      </c>
      <c r="K44" s="203" t="s">
        <v>163</v>
      </c>
      <c r="L44" s="203" t="s">
        <v>163</v>
      </c>
      <c r="M44" s="203" t="s">
        <v>163</v>
      </c>
      <c r="N44" s="203" t="s">
        <v>163</v>
      </c>
      <c r="O44" s="203" t="s">
        <v>163</v>
      </c>
      <c r="P44" s="203" t="s">
        <v>163</v>
      </c>
      <c r="Q44" s="203" t="s">
        <v>163</v>
      </c>
      <c r="R44" s="203" t="s">
        <v>163</v>
      </c>
      <c r="S44" s="203" t="s">
        <v>163</v>
      </c>
      <c r="T44" s="203">
        <v>1</v>
      </c>
      <c r="U44" s="204"/>
      <c r="V44" s="2"/>
    </row>
    <row r="45" spans="1:22" s="200" customFormat="1" ht="14.25" customHeight="1">
      <c r="A45" s="32" t="s">
        <v>44</v>
      </c>
      <c r="B45" s="201">
        <v>1524</v>
      </c>
      <c r="C45" s="73">
        <f t="shared" si="1"/>
        <v>52.493438320209975</v>
      </c>
      <c r="D45" s="202">
        <f t="shared" si="0"/>
        <v>8</v>
      </c>
      <c r="E45" s="206">
        <v>8</v>
      </c>
      <c r="F45" s="130">
        <v>61330</v>
      </c>
      <c r="G45" s="203" t="s">
        <v>163</v>
      </c>
      <c r="H45" s="203" t="s">
        <v>163</v>
      </c>
      <c r="I45" s="203" t="s">
        <v>163</v>
      </c>
      <c r="J45" s="203" t="s">
        <v>163</v>
      </c>
      <c r="K45" s="203">
        <v>1</v>
      </c>
      <c r="L45" s="203" t="s">
        <v>163</v>
      </c>
      <c r="M45" s="203">
        <v>2</v>
      </c>
      <c r="N45" s="203">
        <v>1</v>
      </c>
      <c r="O45" s="203" t="s">
        <v>163</v>
      </c>
      <c r="P45" s="203">
        <v>4</v>
      </c>
      <c r="Q45" s="203" t="s">
        <v>163</v>
      </c>
      <c r="R45" s="203" t="s">
        <v>163</v>
      </c>
      <c r="S45" s="203" t="s">
        <v>163</v>
      </c>
      <c r="T45" s="203" t="s">
        <v>163</v>
      </c>
      <c r="V45" s="2"/>
    </row>
    <row r="46" spans="1:22" s="200" customFormat="1" ht="14.25" customHeight="1">
      <c r="A46" s="32" t="s">
        <v>45</v>
      </c>
      <c r="B46" s="201">
        <v>1201</v>
      </c>
      <c r="C46" s="73">
        <f t="shared" si="1"/>
        <v>49.958368026644465</v>
      </c>
      <c r="D46" s="202">
        <f t="shared" si="0"/>
        <v>6</v>
      </c>
      <c r="E46" s="206">
        <v>7</v>
      </c>
      <c r="F46" s="130">
        <v>15500</v>
      </c>
      <c r="G46" s="203" t="s">
        <v>163</v>
      </c>
      <c r="H46" s="203" t="s">
        <v>163</v>
      </c>
      <c r="I46" s="203" t="s">
        <v>163</v>
      </c>
      <c r="J46" s="203" t="s">
        <v>163</v>
      </c>
      <c r="K46" s="203" t="s">
        <v>163</v>
      </c>
      <c r="L46" s="203">
        <v>1</v>
      </c>
      <c r="M46" s="203">
        <v>4</v>
      </c>
      <c r="N46" s="203" t="s">
        <v>163</v>
      </c>
      <c r="O46" s="203">
        <v>1</v>
      </c>
      <c r="P46" s="203" t="s">
        <v>163</v>
      </c>
      <c r="Q46" s="203" t="s">
        <v>163</v>
      </c>
      <c r="R46" s="203" t="s">
        <v>163</v>
      </c>
      <c r="S46" s="203" t="s">
        <v>163</v>
      </c>
      <c r="T46" s="203" t="s">
        <v>163</v>
      </c>
      <c r="V46" s="2"/>
    </row>
    <row r="47" spans="1:22" s="200" customFormat="1" ht="14.25" customHeight="1">
      <c r="A47" s="32" t="s">
        <v>46</v>
      </c>
      <c r="B47" s="201">
        <v>1438</v>
      </c>
      <c r="C47" s="73">
        <f t="shared" si="1"/>
        <v>27.816411682892905</v>
      </c>
      <c r="D47" s="202">
        <f t="shared" si="0"/>
        <v>4</v>
      </c>
      <c r="E47" s="206">
        <v>5</v>
      </c>
      <c r="F47" s="130">
        <v>6350</v>
      </c>
      <c r="G47" s="203" t="s">
        <v>163</v>
      </c>
      <c r="H47" s="203" t="s">
        <v>163</v>
      </c>
      <c r="I47" s="203" t="s">
        <v>163</v>
      </c>
      <c r="J47" s="203" t="s">
        <v>163</v>
      </c>
      <c r="K47" s="203" t="s">
        <v>163</v>
      </c>
      <c r="L47" s="203" t="s">
        <v>163</v>
      </c>
      <c r="M47" s="203">
        <v>2</v>
      </c>
      <c r="N47" s="203" t="s">
        <v>163</v>
      </c>
      <c r="O47" s="203" t="s">
        <v>163</v>
      </c>
      <c r="P47" s="203" t="s">
        <v>163</v>
      </c>
      <c r="Q47" s="203" t="s">
        <v>163</v>
      </c>
      <c r="R47" s="203" t="s">
        <v>163</v>
      </c>
      <c r="S47" s="203" t="s">
        <v>163</v>
      </c>
      <c r="T47" s="203">
        <v>2</v>
      </c>
      <c r="V47" s="2"/>
    </row>
    <row r="48" spans="1:22" s="200" customFormat="1" ht="14.25" customHeight="1">
      <c r="A48" s="32" t="s">
        <v>47</v>
      </c>
      <c r="B48" s="201">
        <v>1434</v>
      </c>
      <c r="C48" s="73">
        <f t="shared" si="1"/>
        <v>0</v>
      </c>
      <c r="D48" s="202">
        <f t="shared" si="0"/>
        <v>0</v>
      </c>
      <c r="E48" s="206">
        <v>0</v>
      </c>
      <c r="F48" s="130">
        <v>0</v>
      </c>
      <c r="G48" s="203" t="s">
        <v>163</v>
      </c>
      <c r="H48" s="203" t="s">
        <v>163</v>
      </c>
      <c r="I48" s="203" t="s">
        <v>163</v>
      </c>
      <c r="J48" s="203" t="s">
        <v>163</v>
      </c>
      <c r="K48" s="203" t="s">
        <v>163</v>
      </c>
      <c r="L48" s="203" t="s">
        <v>163</v>
      </c>
      <c r="M48" s="203" t="s">
        <v>163</v>
      </c>
      <c r="N48" s="203" t="s">
        <v>163</v>
      </c>
      <c r="O48" s="203" t="s">
        <v>163</v>
      </c>
      <c r="P48" s="203" t="s">
        <v>163</v>
      </c>
      <c r="Q48" s="203" t="s">
        <v>163</v>
      </c>
      <c r="R48" s="203" t="s">
        <v>163</v>
      </c>
      <c r="S48" s="203" t="s">
        <v>163</v>
      </c>
      <c r="T48" s="203" t="s">
        <v>163</v>
      </c>
      <c r="V48" s="2"/>
    </row>
    <row r="49" spans="1:22" s="200" customFormat="1" ht="14.25" customHeight="1">
      <c r="A49" s="32" t="s">
        <v>48</v>
      </c>
      <c r="B49" s="201">
        <v>3682</v>
      </c>
      <c r="C49" s="73">
        <f t="shared" si="1"/>
        <v>24.443237370994023</v>
      </c>
      <c r="D49" s="202">
        <f t="shared" si="0"/>
        <v>9</v>
      </c>
      <c r="E49" s="206">
        <v>8</v>
      </c>
      <c r="F49" s="130">
        <v>47230</v>
      </c>
      <c r="G49" s="203" t="s">
        <v>163</v>
      </c>
      <c r="H49" s="203" t="s">
        <v>163</v>
      </c>
      <c r="I49" s="203" t="s">
        <v>163</v>
      </c>
      <c r="J49" s="203" t="s">
        <v>163</v>
      </c>
      <c r="K49" s="203" t="s">
        <v>163</v>
      </c>
      <c r="L49" s="203">
        <v>1</v>
      </c>
      <c r="M49" s="203">
        <v>2</v>
      </c>
      <c r="N49" s="203">
        <v>3</v>
      </c>
      <c r="O49" s="203" t="s">
        <v>163</v>
      </c>
      <c r="P49" s="203">
        <v>2</v>
      </c>
      <c r="Q49" s="203" t="s">
        <v>163</v>
      </c>
      <c r="R49" s="203" t="s">
        <v>163</v>
      </c>
      <c r="S49" s="203" t="s">
        <v>163</v>
      </c>
      <c r="T49" s="203">
        <v>1</v>
      </c>
      <c r="V49" s="2"/>
    </row>
    <row r="50" spans="1:22" s="200" customFormat="1" ht="14.25" customHeight="1">
      <c r="A50" s="32" t="s">
        <v>49</v>
      </c>
      <c r="B50" s="205">
        <v>9679</v>
      </c>
      <c r="C50" s="73">
        <f t="shared" si="1"/>
        <v>72.32152081826635</v>
      </c>
      <c r="D50" s="202">
        <f t="shared" si="0"/>
        <v>70</v>
      </c>
      <c r="E50" s="206">
        <v>65</v>
      </c>
      <c r="F50" s="130">
        <v>76936.399999999994</v>
      </c>
      <c r="G50" s="203">
        <v>1</v>
      </c>
      <c r="H50" s="203">
        <v>1</v>
      </c>
      <c r="I50" s="203" t="s">
        <v>163</v>
      </c>
      <c r="J50" s="203" t="s">
        <v>163</v>
      </c>
      <c r="K50" s="203" t="s">
        <v>163</v>
      </c>
      <c r="L50" s="203">
        <v>1</v>
      </c>
      <c r="M50" s="203">
        <v>33</v>
      </c>
      <c r="N50" s="203">
        <v>17</v>
      </c>
      <c r="O50" s="203" t="s">
        <v>163</v>
      </c>
      <c r="P50" s="203">
        <v>7</v>
      </c>
      <c r="Q50" s="203" t="s">
        <v>163</v>
      </c>
      <c r="R50" s="203" t="s">
        <v>163</v>
      </c>
      <c r="S50" s="203">
        <v>3</v>
      </c>
      <c r="T50" s="203">
        <v>7</v>
      </c>
      <c r="V50" s="2"/>
    </row>
    <row r="51" spans="1:22" s="200" customFormat="1" ht="14.25" customHeight="1">
      <c r="A51" s="32" t="s">
        <v>50</v>
      </c>
      <c r="B51" s="205">
        <v>1841</v>
      </c>
      <c r="C51" s="73">
        <f t="shared" si="1"/>
        <v>43.454644215100487</v>
      </c>
      <c r="D51" s="202">
        <f t="shared" si="0"/>
        <v>8</v>
      </c>
      <c r="E51" s="206">
        <v>6</v>
      </c>
      <c r="F51" s="130">
        <v>56110</v>
      </c>
      <c r="G51" s="203"/>
      <c r="H51" s="203">
        <v>1</v>
      </c>
      <c r="I51" s="203" t="s">
        <v>163</v>
      </c>
      <c r="J51" s="203" t="s">
        <v>163</v>
      </c>
      <c r="K51" s="203" t="s">
        <v>163</v>
      </c>
      <c r="L51" s="203">
        <v>1</v>
      </c>
      <c r="M51" s="203">
        <v>4</v>
      </c>
      <c r="N51" s="203">
        <v>2</v>
      </c>
      <c r="O51" s="203" t="s">
        <v>163</v>
      </c>
      <c r="P51" s="203" t="s">
        <v>163</v>
      </c>
      <c r="Q51" s="203" t="s">
        <v>163</v>
      </c>
      <c r="R51" s="203" t="s">
        <v>163</v>
      </c>
      <c r="S51" s="203" t="s">
        <v>163</v>
      </c>
      <c r="T51" s="203" t="s">
        <v>163</v>
      </c>
      <c r="V51" s="2"/>
    </row>
    <row r="52" spans="1:22" s="200" customFormat="1" ht="14.25" customHeight="1">
      <c r="A52" s="32" t="s">
        <v>295</v>
      </c>
      <c r="B52" s="207" t="s">
        <v>163</v>
      </c>
      <c r="C52" s="208" t="s">
        <v>163</v>
      </c>
      <c r="D52" s="209">
        <f t="shared" si="0"/>
        <v>0</v>
      </c>
      <c r="E52" s="210">
        <v>5</v>
      </c>
      <c r="F52" s="211" t="s">
        <v>163</v>
      </c>
      <c r="G52" s="212" t="s">
        <v>163</v>
      </c>
      <c r="H52" s="212" t="s">
        <v>163</v>
      </c>
      <c r="I52" s="212" t="s">
        <v>163</v>
      </c>
      <c r="J52" s="212" t="s">
        <v>163</v>
      </c>
      <c r="K52" s="212" t="s">
        <v>163</v>
      </c>
      <c r="L52" s="212" t="s">
        <v>163</v>
      </c>
      <c r="M52" s="212" t="s">
        <v>163</v>
      </c>
      <c r="N52" s="212" t="s">
        <v>163</v>
      </c>
      <c r="O52" s="203" t="s">
        <v>163</v>
      </c>
      <c r="P52" s="203" t="s">
        <v>163</v>
      </c>
      <c r="Q52" s="203" t="s">
        <v>163</v>
      </c>
      <c r="R52" s="203" t="s">
        <v>163</v>
      </c>
      <c r="S52" s="203" t="s">
        <v>163</v>
      </c>
      <c r="T52" s="203" t="s">
        <v>163</v>
      </c>
    </row>
    <row r="53" spans="1:22" s="200" customFormat="1" ht="17.25" customHeight="1">
      <c r="A53" s="213" t="s">
        <v>296</v>
      </c>
      <c r="B53" s="214">
        <f>SUM(B37:B51)</f>
        <v>29652</v>
      </c>
      <c r="C53" s="291">
        <f>D53/B53*10000</f>
        <v>51.261297720221236</v>
      </c>
      <c r="D53" s="310">
        <f>SUM(D37:D51)</f>
        <v>152</v>
      </c>
      <c r="E53" s="215">
        <f>SUM(E37:E52)</f>
        <v>139</v>
      </c>
      <c r="F53" s="292">
        <f>SUM(F37:F52)</f>
        <v>525214.6</v>
      </c>
      <c r="G53" s="215">
        <f>SUM(G37:G51)</f>
        <v>1</v>
      </c>
      <c r="H53" s="215">
        <f>SUM(H37:H51)</f>
        <v>2</v>
      </c>
      <c r="I53" s="215">
        <f t="shared" ref="I53:T53" si="2">SUM(I37:I51)</f>
        <v>0</v>
      </c>
      <c r="J53" s="215">
        <f t="shared" si="2"/>
        <v>0</v>
      </c>
      <c r="K53" s="215">
        <f t="shared" si="2"/>
        <v>1</v>
      </c>
      <c r="L53" s="215">
        <f t="shared" si="2"/>
        <v>5</v>
      </c>
      <c r="M53" s="215">
        <f t="shared" si="2"/>
        <v>61</v>
      </c>
      <c r="N53" s="215">
        <f t="shared" si="2"/>
        <v>36</v>
      </c>
      <c r="O53" s="310">
        <f t="shared" si="2"/>
        <v>8</v>
      </c>
      <c r="P53" s="215">
        <f t="shared" si="2"/>
        <v>16</v>
      </c>
      <c r="Q53" s="215">
        <f t="shared" si="2"/>
        <v>0</v>
      </c>
      <c r="R53" s="215">
        <f t="shared" si="2"/>
        <v>0</v>
      </c>
      <c r="S53" s="215">
        <f t="shared" si="2"/>
        <v>8</v>
      </c>
      <c r="T53" s="215">
        <f t="shared" si="2"/>
        <v>14</v>
      </c>
    </row>
  </sheetData>
  <mergeCells count="19">
    <mergeCell ref="R35:R36"/>
    <mergeCell ref="S35:S36"/>
    <mergeCell ref="T35:T36"/>
    <mergeCell ref="A33:T33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L35:L36"/>
    <mergeCell ref="M35:M36"/>
    <mergeCell ref="N35:N36"/>
    <mergeCell ref="O35:O36"/>
    <mergeCell ref="P35:P36"/>
    <mergeCell ref="Q35:Q3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9"/>
  <sheetViews>
    <sheetView workbookViewId="0">
      <selection sqref="A1:XFD1048576"/>
    </sheetView>
  </sheetViews>
  <sheetFormatPr defaultRowHeight="12.75"/>
  <cols>
    <col min="1" max="1" width="2.5703125" style="51" customWidth="1"/>
    <col min="2" max="2" width="1.85546875" style="51" customWidth="1"/>
    <col min="3" max="3" width="10.28515625" style="51" customWidth="1"/>
    <col min="4" max="5" width="5.28515625" style="51" customWidth="1"/>
    <col min="6" max="7" width="7.42578125" style="51" customWidth="1"/>
    <col min="8" max="13" width="6.5703125" style="51" customWidth="1"/>
    <col min="14" max="14" width="8.85546875" style="54" customWidth="1"/>
    <col min="15" max="15" width="8.85546875" style="51" customWidth="1"/>
    <col min="16" max="16" width="5.85546875" style="51" customWidth="1"/>
    <col min="17" max="17" width="11.5703125" style="51" bestFit="1" customWidth="1"/>
    <col min="18" max="256" width="9.140625" style="51"/>
    <col min="257" max="257" width="2.5703125" style="51" customWidth="1"/>
    <col min="258" max="258" width="1.85546875" style="51" customWidth="1"/>
    <col min="259" max="259" width="10.28515625" style="51" customWidth="1"/>
    <col min="260" max="261" width="5.28515625" style="51" customWidth="1"/>
    <col min="262" max="263" width="7.42578125" style="51" customWidth="1"/>
    <col min="264" max="269" width="6.5703125" style="51" customWidth="1"/>
    <col min="270" max="271" width="8.85546875" style="51" customWidth="1"/>
    <col min="272" max="272" width="5.85546875" style="51" customWidth="1"/>
    <col min="273" max="273" width="11.5703125" style="51" bestFit="1" customWidth="1"/>
    <col min="274" max="512" width="9.140625" style="51"/>
    <col min="513" max="513" width="2.5703125" style="51" customWidth="1"/>
    <col min="514" max="514" width="1.85546875" style="51" customWidth="1"/>
    <col min="515" max="515" width="10.28515625" style="51" customWidth="1"/>
    <col min="516" max="517" width="5.28515625" style="51" customWidth="1"/>
    <col min="518" max="519" width="7.42578125" style="51" customWidth="1"/>
    <col min="520" max="525" width="6.5703125" style="51" customWidth="1"/>
    <col min="526" max="527" width="8.85546875" style="51" customWidth="1"/>
    <col min="528" max="528" width="5.85546875" style="51" customWidth="1"/>
    <col min="529" max="529" width="11.5703125" style="51" bestFit="1" customWidth="1"/>
    <col min="530" max="768" width="9.140625" style="51"/>
    <col min="769" max="769" width="2.5703125" style="51" customWidth="1"/>
    <col min="770" max="770" width="1.85546875" style="51" customWidth="1"/>
    <col min="771" max="771" width="10.28515625" style="51" customWidth="1"/>
    <col min="772" max="773" width="5.28515625" style="51" customWidth="1"/>
    <col min="774" max="775" width="7.42578125" style="51" customWidth="1"/>
    <col min="776" max="781" width="6.5703125" style="51" customWidth="1"/>
    <col min="782" max="783" width="8.85546875" style="51" customWidth="1"/>
    <col min="784" max="784" width="5.85546875" style="51" customWidth="1"/>
    <col min="785" max="785" width="11.5703125" style="51" bestFit="1" customWidth="1"/>
    <col min="786" max="1024" width="9.140625" style="51"/>
    <col min="1025" max="1025" width="2.5703125" style="51" customWidth="1"/>
    <col min="1026" max="1026" width="1.85546875" style="51" customWidth="1"/>
    <col min="1027" max="1027" width="10.28515625" style="51" customWidth="1"/>
    <col min="1028" max="1029" width="5.28515625" style="51" customWidth="1"/>
    <col min="1030" max="1031" width="7.42578125" style="51" customWidth="1"/>
    <col min="1032" max="1037" width="6.5703125" style="51" customWidth="1"/>
    <col min="1038" max="1039" width="8.85546875" style="51" customWidth="1"/>
    <col min="1040" max="1040" width="5.85546875" style="51" customWidth="1"/>
    <col min="1041" max="1041" width="11.5703125" style="51" bestFit="1" customWidth="1"/>
    <col min="1042" max="1280" width="9.140625" style="51"/>
    <col min="1281" max="1281" width="2.5703125" style="51" customWidth="1"/>
    <col min="1282" max="1282" width="1.85546875" style="51" customWidth="1"/>
    <col min="1283" max="1283" width="10.28515625" style="51" customWidth="1"/>
    <col min="1284" max="1285" width="5.28515625" style="51" customWidth="1"/>
    <col min="1286" max="1287" width="7.42578125" style="51" customWidth="1"/>
    <col min="1288" max="1293" width="6.5703125" style="51" customWidth="1"/>
    <col min="1294" max="1295" width="8.85546875" style="51" customWidth="1"/>
    <col min="1296" max="1296" width="5.85546875" style="51" customWidth="1"/>
    <col min="1297" max="1297" width="11.5703125" style="51" bestFit="1" customWidth="1"/>
    <col min="1298" max="1536" width="9.140625" style="51"/>
    <col min="1537" max="1537" width="2.5703125" style="51" customWidth="1"/>
    <col min="1538" max="1538" width="1.85546875" style="51" customWidth="1"/>
    <col min="1539" max="1539" width="10.28515625" style="51" customWidth="1"/>
    <col min="1540" max="1541" width="5.28515625" style="51" customWidth="1"/>
    <col min="1542" max="1543" width="7.42578125" style="51" customWidth="1"/>
    <col min="1544" max="1549" width="6.5703125" style="51" customWidth="1"/>
    <col min="1550" max="1551" width="8.85546875" style="51" customWidth="1"/>
    <col min="1552" max="1552" width="5.85546875" style="51" customWidth="1"/>
    <col min="1553" max="1553" width="11.5703125" style="51" bestFit="1" customWidth="1"/>
    <col min="1554" max="1792" width="9.140625" style="51"/>
    <col min="1793" max="1793" width="2.5703125" style="51" customWidth="1"/>
    <col min="1794" max="1794" width="1.85546875" style="51" customWidth="1"/>
    <col min="1795" max="1795" width="10.28515625" style="51" customWidth="1"/>
    <col min="1796" max="1797" width="5.28515625" style="51" customWidth="1"/>
    <col min="1798" max="1799" width="7.42578125" style="51" customWidth="1"/>
    <col min="1800" max="1805" width="6.5703125" style="51" customWidth="1"/>
    <col min="1806" max="1807" width="8.85546875" style="51" customWidth="1"/>
    <col min="1808" max="1808" width="5.85546875" style="51" customWidth="1"/>
    <col min="1809" max="1809" width="11.5703125" style="51" bestFit="1" customWidth="1"/>
    <col min="1810" max="2048" width="9.140625" style="51"/>
    <col min="2049" max="2049" width="2.5703125" style="51" customWidth="1"/>
    <col min="2050" max="2050" width="1.85546875" style="51" customWidth="1"/>
    <col min="2051" max="2051" width="10.28515625" style="51" customWidth="1"/>
    <col min="2052" max="2053" width="5.28515625" style="51" customWidth="1"/>
    <col min="2054" max="2055" width="7.42578125" style="51" customWidth="1"/>
    <col min="2056" max="2061" width="6.5703125" style="51" customWidth="1"/>
    <col min="2062" max="2063" width="8.85546875" style="51" customWidth="1"/>
    <col min="2064" max="2064" width="5.85546875" style="51" customWidth="1"/>
    <col min="2065" max="2065" width="11.5703125" style="51" bestFit="1" customWidth="1"/>
    <col min="2066" max="2304" width="9.140625" style="51"/>
    <col min="2305" max="2305" width="2.5703125" style="51" customWidth="1"/>
    <col min="2306" max="2306" width="1.85546875" style="51" customWidth="1"/>
    <col min="2307" max="2307" width="10.28515625" style="51" customWidth="1"/>
    <col min="2308" max="2309" width="5.28515625" style="51" customWidth="1"/>
    <col min="2310" max="2311" width="7.42578125" style="51" customWidth="1"/>
    <col min="2312" max="2317" width="6.5703125" style="51" customWidth="1"/>
    <col min="2318" max="2319" width="8.85546875" style="51" customWidth="1"/>
    <col min="2320" max="2320" width="5.85546875" style="51" customWidth="1"/>
    <col min="2321" max="2321" width="11.5703125" style="51" bestFit="1" customWidth="1"/>
    <col min="2322" max="2560" width="9.140625" style="51"/>
    <col min="2561" max="2561" width="2.5703125" style="51" customWidth="1"/>
    <col min="2562" max="2562" width="1.85546875" style="51" customWidth="1"/>
    <col min="2563" max="2563" width="10.28515625" style="51" customWidth="1"/>
    <col min="2564" max="2565" width="5.28515625" style="51" customWidth="1"/>
    <col min="2566" max="2567" width="7.42578125" style="51" customWidth="1"/>
    <col min="2568" max="2573" width="6.5703125" style="51" customWidth="1"/>
    <col min="2574" max="2575" width="8.85546875" style="51" customWidth="1"/>
    <col min="2576" max="2576" width="5.85546875" style="51" customWidth="1"/>
    <col min="2577" max="2577" width="11.5703125" style="51" bestFit="1" customWidth="1"/>
    <col min="2578" max="2816" width="9.140625" style="51"/>
    <col min="2817" max="2817" width="2.5703125" style="51" customWidth="1"/>
    <col min="2818" max="2818" width="1.85546875" style="51" customWidth="1"/>
    <col min="2819" max="2819" width="10.28515625" style="51" customWidth="1"/>
    <col min="2820" max="2821" width="5.28515625" style="51" customWidth="1"/>
    <col min="2822" max="2823" width="7.42578125" style="51" customWidth="1"/>
    <col min="2824" max="2829" width="6.5703125" style="51" customWidth="1"/>
    <col min="2830" max="2831" width="8.85546875" style="51" customWidth="1"/>
    <col min="2832" max="2832" width="5.85546875" style="51" customWidth="1"/>
    <col min="2833" max="2833" width="11.5703125" style="51" bestFit="1" customWidth="1"/>
    <col min="2834" max="3072" width="9.140625" style="51"/>
    <col min="3073" max="3073" width="2.5703125" style="51" customWidth="1"/>
    <col min="3074" max="3074" width="1.85546875" style="51" customWidth="1"/>
    <col min="3075" max="3075" width="10.28515625" style="51" customWidth="1"/>
    <col min="3076" max="3077" width="5.28515625" style="51" customWidth="1"/>
    <col min="3078" max="3079" width="7.42578125" style="51" customWidth="1"/>
    <col min="3080" max="3085" width="6.5703125" style="51" customWidth="1"/>
    <col min="3086" max="3087" width="8.85546875" style="51" customWidth="1"/>
    <col min="3088" max="3088" width="5.85546875" style="51" customWidth="1"/>
    <col min="3089" max="3089" width="11.5703125" style="51" bestFit="1" customWidth="1"/>
    <col min="3090" max="3328" width="9.140625" style="51"/>
    <col min="3329" max="3329" width="2.5703125" style="51" customWidth="1"/>
    <col min="3330" max="3330" width="1.85546875" style="51" customWidth="1"/>
    <col min="3331" max="3331" width="10.28515625" style="51" customWidth="1"/>
    <col min="3332" max="3333" width="5.28515625" style="51" customWidth="1"/>
    <col min="3334" max="3335" width="7.42578125" style="51" customWidth="1"/>
    <col min="3336" max="3341" width="6.5703125" style="51" customWidth="1"/>
    <col min="3342" max="3343" width="8.85546875" style="51" customWidth="1"/>
    <col min="3344" max="3344" width="5.85546875" style="51" customWidth="1"/>
    <col min="3345" max="3345" width="11.5703125" style="51" bestFit="1" customWidth="1"/>
    <col min="3346" max="3584" width="9.140625" style="51"/>
    <col min="3585" max="3585" width="2.5703125" style="51" customWidth="1"/>
    <col min="3586" max="3586" width="1.85546875" style="51" customWidth="1"/>
    <col min="3587" max="3587" width="10.28515625" style="51" customWidth="1"/>
    <col min="3588" max="3589" width="5.28515625" style="51" customWidth="1"/>
    <col min="3590" max="3591" width="7.42578125" style="51" customWidth="1"/>
    <col min="3592" max="3597" width="6.5703125" style="51" customWidth="1"/>
    <col min="3598" max="3599" width="8.85546875" style="51" customWidth="1"/>
    <col min="3600" max="3600" width="5.85546875" style="51" customWidth="1"/>
    <col min="3601" max="3601" width="11.5703125" style="51" bestFit="1" customWidth="1"/>
    <col min="3602" max="3840" width="9.140625" style="51"/>
    <col min="3841" max="3841" width="2.5703125" style="51" customWidth="1"/>
    <col min="3842" max="3842" width="1.85546875" style="51" customWidth="1"/>
    <col min="3843" max="3843" width="10.28515625" style="51" customWidth="1"/>
    <col min="3844" max="3845" width="5.28515625" style="51" customWidth="1"/>
    <col min="3846" max="3847" width="7.42578125" style="51" customWidth="1"/>
    <col min="3848" max="3853" width="6.5703125" style="51" customWidth="1"/>
    <col min="3854" max="3855" width="8.85546875" style="51" customWidth="1"/>
    <col min="3856" max="3856" width="5.85546875" style="51" customWidth="1"/>
    <col min="3857" max="3857" width="11.5703125" style="51" bestFit="1" customWidth="1"/>
    <col min="3858" max="4096" width="9.140625" style="51"/>
    <col min="4097" max="4097" width="2.5703125" style="51" customWidth="1"/>
    <col min="4098" max="4098" width="1.85546875" style="51" customWidth="1"/>
    <col min="4099" max="4099" width="10.28515625" style="51" customWidth="1"/>
    <col min="4100" max="4101" width="5.28515625" style="51" customWidth="1"/>
    <col min="4102" max="4103" width="7.42578125" style="51" customWidth="1"/>
    <col min="4104" max="4109" width="6.5703125" style="51" customWidth="1"/>
    <col min="4110" max="4111" width="8.85546875" style="51" customWidth="1"/>
    <col min="4112" max="4112" width="5.85546875" style="51" customWidth="1"/>
    <col min="4113" max="4113" width="11.5703125" style="51" bestFit="1" customWidth="1"/>
    <col min="4114" max="4352" width="9.140625" style="51"/>
    <col min="4353" max="4353" width="2.5703125" style="51" customWidth="1"/>
    <col min="4354" max="4354" width="1.85546875" style="51" customWidth="1"/>
    <col min="4355" max="4355" width="10.28515625" style="51" customWidth="1"/>
    <col min="4356" max="4357" width="5.28515625" style="51" customWidth="1"/>
    <col min="4358" max="4359" width="7.42578125" style="51" customWidth="1"/>
    <col min="4360" max="4365" width="6.5703125" style="51" customWidth="1"/>
    <col min="4366" max="4367" width="8.85546875" style="51" customWidth="1"/>
    <col min="4368" max="4368" width="5.85546875" style="51" customWidth="1"/>
    <col min="4369" max="4369" width="11.5703125" style="51" bestFit="1" customWidth="1"/>
    <col min="4370" max="4608" width="9.140625" style="51"/>
    <col min="4609" max="4609" width="2.5703125" style="51" customWidth="1"/>
    <col min="4610" max="4610" width="1.85546875" style="51" customWidth="1"/>
    <col min="4611" max="4611" width="10.28515625" style="51" customWidth="1"/>
    <col min="4612" max="4613" width="5.28515625" style="51" customWidth="1"/>
    <col min="4614" max="4615" width="7.42578125" style="51" customWidth="1"/>
    <col min="4616" max="4621" width="6.5703125" style="51" customWidth="1"/>
    <col min="4622" max="4623" width="8.85546875" style="51" customWidth="1"/>
    <col min="4624" max="4624" width="5.85546875" style="51" customWidth="1"/>
    <col min="4625" max="4625" width="11.5703125" style="51" bestFit="1" customWidth="1"/>
    <col min="4626" max="4864" width="9.140625" style="51"/>
    <col min="4865" max="4865" width="2.5703125" style="51" customWidth="1"/>
    <col min="4866" max="4866" width="1.85546875" style="51" customWidth="1"/>
    <col min="4867" max="4867" width="10.28515625" style="51" customWidth="1"/>
    <col min="4868" max="4869" width="5.28515625" style="51" customWidth="1"/>
    <col min="4870" max="4871" width="7.42578125" style="51" customWidth="1"/>
    <col min="4872" max="4877" width="6.5703125" style="51" customWidth="1"/>
    <col min="4878" max="4879" width="8.85546875" style="51" customWidth="1"/>
    <col min="4880" max="4880" width="5.85546875" style="51" customWidth="1"/>
    <col min="4881" max="4881" width="11.5703125" style="51" bestFit="1" customWidth="1"/>
    <col min="4882" max="5120" width="9.140625" style="51"/>
    <col min="5121" max="5121" width="2.5703125" style="51" customWidth="1"/>
    <col min="5122" max="5122" width="1.85546875" style="51" customWidth="1"/>
    <col min="5123" max="5123" width="10.28515625" style="51" customWidth="1"/>
    <col min="5124" max="5125" width="5.28515625" style="51" customWidth="1"/>
    <col min="5126" max="5127" width="7.42578125" style="51" customWidth="1"/>
    <col min="5128" max="5133" width="6.5703125" style="51" customWidth="1"/>
    <col min="5134" max="5135" width="8.85546875" style="51" customWidth="1"/>
    <col min="5136" max="5136" width="5.85546875" style="51" customWidth="1"/>
    <col min="5137" max="5137" width="11.5703125" style="51" bestFit="1" customWidth="1"/>
    <col min="5138" max="5376" width="9.140625" style="51"/>
    <col min="5377" max="5377" width="2.5703125" style="51" customWidth="1"/>
    <col min="5378" max="5378" width="1.85546875" style="51" customWidth="1"/>
    <col min="5379" max="5379" width="10.28515625" style="51" customWidth="1"/>
    <col min="5380" max="5381" width="5.28515625" style="51" customWidth="1"/>
    <col min="5382" max="5383" width="7.42578125" style="51" customWidth="1"/>
    <col min="5384" max="5389" width="6.5703125" style="51" customWidth="1"/>
    <col min="5390" max="5391" width="8.85546875" style="51" customWidth="1"/>
    <col min="5392" max="5392" width="5.85546875" style="51" customWidth="1"/>
    <col min="5393" max="5393" width="11.5703125" style="51" bestFit="1" customWidth="1"/>
    <col min="5394" max="5632" width="9.140625" style="51"/>
    <col min="5633" max="5633" width="2.5703125" style="51" customWidth="1"/>
    <col min="5634" max="5634" width="1.85546875" style="51" customWidth="1"/>
    <col min="5635" max="5635" width="10.28515625" style="51" customWidth="1"/>
    <col min="5636" max="5637" width="5.28515625" style="51" customWidth="1"/>
    <col min="5638" max="5639" width="7.42578125" style="51" customWidth="1"/>
    <col min="5640" max="5645" width="6.5703125" style="51" customWidth="1"/>
    <col min="5646" max="5647" width="8.85546875" style="51" customWidth="1"/>
    <col min="5648" max="5648" width="5.85546875" style="51" customWidth="1"/>
    <col min="5649" max="5649" width="11.5703125" style="51" bestFit="1" customWidth="1"/>
    <col min="5650" max="5888" width="9.140625" style="51"/>
    <col min="5889" max="5889" width="2.5703125" style="51" customWidth="1"/>
    <col min="5890" max="5890" width="1.85546875" style="51" customWidth="1"/>
    <col min="5891" max="5891" width="10.28515625" style="51" customWidth="1"/>
    <col min="5892" max="5893" width="5.28515625" style="51" customWidth="1"/>
    <col min="5894" max="5895" width="7.42578125" style="51" customWidth="1"/>
    <col min="5896" max="5901" width="6.5703125" style="51" customWidth="1"/>
    <col min="5902" max="5903" width="8.85546875" style="51" customWidth="1"/>
    <col min="5904" max="5904" width="5.85546875" style="51" customWidth="1"/>
    <col min="5905" max="5905" width="11.5703125" style="51" bestFit="1" customWidth="1"/>
    <col min="5906" max="6144" width="9.140625" style="51"/>
    <col min="6145" max="6145" width="2.5703125" style="51" customWidth="1"/>
    <col min="6146" max="6146" width="1.85546875" style="51" customWidth="1"/>
    <col min="6147" max="6147" width="10.28515625" style="51" customWidth="1"/>
    <col min="6148" max="6149" width="5.28515625" style="51" customWidth="1"/>
    <col min="6150" max="6151" width="7.42578125" style="51" customWidth="1"/>
    <col min="6152" max="6157" width="6.5703125" style="51" customWidth="1"/>
    <col min="6158" max="6159" width="8.85546875" style="51" customWidth="1"/>
    <col min="6160" max="6160" width="5.85546875" style="51" customWidth="1"/>
    <col min="6161" max="6161" width="11.5703125" style="51" bestFit="1" customWidth="1"/>
    <col min="6162" max="6400" width="9.140625" style="51"/>
    <col min="6401" max="6401" width="2.5703125" style="51" customWidth="1"/>
    <col min="6402" max="6402" width="1.85546875" style="51" customWidth="1"/>
    <col min="6403" max="6403" width="10.28515625" style="51" customWidth="1"/>
    <col min="6404" max="6405" width="5.28515625" style="51" customWidth="1"/>
    <col min="6406" max="6407" width="7.42578125" style="51" customWidth="1"/>
    <col min="6408" max="6413" width="6.5703125" style="51" customWidth="1"/>
    <col min="6414" max="6415" width="8.85546875" style="51" customWidth="1"/>
    <col min="6416" max="6416" width="5.85546875" style="51" customWidth="1"/>
    <col min="6417" max="6417" width="11.5703125" style="51" bestFit="1" customWidth="1"/>
    <col min="6418" max="6656" width="9.140625" style="51"/>
    <col min="6657" max="6657" width="2.5703125" style="51" customWidth="1"/>
    <col min="6658" max="6658" width="1.85546875" style="51" customWidth="1"/>
    <col min="6659" max="6659" width="10.28515625" style="51" customWidth="1"/>
    <col min="6660" max="6661" width="5.28515625" style="51" customWidth="1"/>
    <col min="6662" max="6663" width="7.42578125" style="51" customWidth="1"/>
    <col min="6664" max="6669" width="6.5703125" style="51" customWidth="1"/>
    <col min="6670" max="6671" width="8.85546875" style="51" customWidth="1"/>
    <col min="6672" max="6672" width="5.85546875" style="51" customWidth="1"/>
    <col min="6673" max="6673" width="11.5703125" style="51" bestFit="1" customWidth="1"/>
    <col min="6674" max="6912" width="9.140625" style="51"/>
    <col min="6913" max="6913" width="2.5703125" style="51" customWidth="1"/>
    <col min="6914" max="6914" width="1.85546875" style="51" customWidth="1"/>
    <col min="6915" max="6915" width="10.28515625" style="51" customWidth="1"/>
    <col min="6916" max="6917" width="5.28515625" style="51" customWidth="1"/>
    <col min="6918" max="6919" width="7.42578125" style="51" customWidth="1"/>
    <col min="6920" max="6925" width="6.5703125" style="51" customWidth="1"/>
    <col min="6926" max="6927" width="8.85546875" style="51" customWidth="1"/>
    <col min="6928" max="6928" width="5.85546875" style="51" customWidth="1"/>
    <col min="6929" max="6929" width="11.5703125" style="51" bestFit="1" customWidth="1"/>
    <col min="6930" max="7168" width="9.140625" style="51"/>
    <col min="7169" max="7169" width="2.5703125" style="51" customWidth="1"/>
    <col min="7170" max="7170" width="1.85546875" style="51" customWidth="1"/>
    <col min="7171" max="7171" width="10.28515625" style="51" customWidth="1"/>
    <col min="7172" max="7173" width="5.28515625" style="51" customWidth="1"/>
    <col min="7174" max="7175" width="7.42578125" style="51" customWidth="1"/>
    <col min="7176" max="7181" width="6.5703125" style="51" customWidth="1"/>
    <col min="7182" max="7183" width="8.85546875" style="51" customWidth="1"/>
    <col min="7184" max="7184" width="5.85546875" style="51" customWidth="1"/>
    <col min="7185" max="7185" width="11.5703125" style="51" bestFit="1" customWidth="1"/>
    <col min="7186" max="7424" width="9.140625" style="51"/>
    <col min="7425" max="7425" width="2.5703125" style="51" customWidth="1"/>
    <col min="7426" max="7426" width="1.85546875" style="51" customWidth="1"/>
    <col min="7427" max="7427" width="10.28515625" style="51" customWidth="1"/>
    <col min="7428" max="7429" width="5.28515625" style="51" customWidth="1"/>
    <col min="7430" max="7431" width="7.42578125" style="51" customWidth="1"/>
    <col min="7432" max="7437" width="6.5703125" style="51" customWidth="1"/>
    <col min="7438" max="7439" width="8.85546875" style="51" customWidth="1"/>
    <col min="7440" max="7440" width="5.85546875" style="51" customWidth="1"/>
    <col min="7441" max="7441" width="11.5703125" style="51" bestFit="1" customWidth="1"/>
    <col min="7442" max="7680" width="9.140625" style="51"/>
    <col min="7681" max="7681" width="2.5703125" style="51" customWidth="1"/>
    <col min="7682" max="7682" width="1.85546875" style="51" customWidth="1"/>
    <col min="7683" max="7683" width="10.28515625" style="51" customWidth="1"/>
    <col min="7684" max="7685" width="5.28515625" style="51" customWidth="1"/>
    <col min="7686" max="7687" width="7.42578125" style="51" customWidth="1"/>
    <col min="7688" max="7693" width="6.5703125" style="51" customWidth="1"/>
    <col min="7694" max="7695" width="8.85546875" style="51" customWidth="1"/>
    <col min="7696" max="7696" width="5.85546875" style="51" customWidth="1"/>
    <col min="7697" max="7697" width="11.5703125" style="51" bestFit="1" customWidth="1"/>
    <col min="7698" max="7936" width="9.140625" style="51"/>
    <col min="7937" max="7937" width="2.5703125" style="51" customWidth="1"/>
    <col min="7938" max="7938" width="1.85546875" style="51" customWidth="1"/>
    <col min="7939" max="7939" width="10.28515625" style="51" customWidth="1"/>
    <col min="7940" max="7941" width="5.28515625" style="51" customWidth="1"/>
    <col min="7942" max="7943" width="7.42578125" style="51" customWidth="1"/>
    <col min="7944" max="7949" width="6.5703125" style="51" customWidth="1"/>
    <col min="7950" max="7951" width="8.85546875" style="51" customWidth="1"/>
    <col min="7952" max="7952" width="5.85546875" style="51" customWidth="1"/>
    <col min="7953" max="7953" width="11.5703125" style="51" bestFit="1" customWidth="1"/>
    <col min="7954" max="8192" width="9.140625" style="51"/>
    <col min="8193" max="8193" width="2.5703125" style="51" customWidth="1"/>
    <col min="8194" max="8194" width="1.85546875" style="51" customWidth="1"/>
    <col min="8195" max="8195" width="10.28515625" style="51" customWidth="1"/>
    <col min="8196" max="8197" width="5.28515625" style="51" customWidth="1"/>
    <col min="8198" max="8199" width="7.42578125" style="51" customWidth="1"/>
    <col min="8200" max="8205" width="6.5703125" style="51" customWidth="1"/>
    <col min="8206" max="8207" width="8.85546875" style="51" customWidth="1"/>
    <col min="8208" max="8208" width="5.85546875" style="51" customWidth="1"/>
    <col min="8209" max="8209" width="11.5703125" style="51" bestFit="1" customWidth="1"/>
    <col min="8210" max="8448" width="9.140625" style="51"/>
    <col min="8449" max="8449" width="2.5703125" style="51" customWidth="1"/>
    <col min="8450" max="8450" width="1.85546875" style="51" customWidth="1"/>
    <col min="8451" max="8451" width="10.28515625" style="51" customWidth="1"/>
    <col min="8452" max="8453" width="5.28515625" style="51" customWidth="1"/>
    <col min="8454" max="8455" width="7.42578125" style="51" customWidth="1"/>
    <col min="8456" max="8461" width="6.5703125" style="51" customWidth="1"/>
    <col min="8462" max="8463" width="8.85546875" style="51" customWidth="1"/>
    <col min="8464" max="8464" width="5.85546875" style="51" customWidth="1"/>
    <col min="8465" max="8465" width="11.5703125" style="51" bestFit="1" customWidth="1"/>
    <col min="8466" max="8704" width="9.140625" style="51"/>
    <col min="8705" max="8705" width="2.5703125" style="51" customWidth="1"/>
    <col min="8706" max="8706" width="1.85546875" style="51" customWidth="1"/>
    <col min="8707" max="8707" width="10.28515625" style="51" customWidth="1"/>
    <col min="8708" max="8709" width="5.28515625" style="51" customWidth="1"/>
    <col min="8710" max="8711" width="7.42578125" style="51" customWidth="1"/>
    <col min="8712" max="8717" width="6.5703125" style="51" customWidth="1"/>
    <col min="8718" max="8719" width="8.85546875" style="51" customWidth="1"/>
    <col min="8720" max="8720" width="5.85546875" style="51" customWidth="1"/>
    <col min="8721" max="8721" width="11.5703125" style="51" bestFit="1" customWidth="1"/>
    <col min="8722" max="8960" width="9.140625" style="51"/>
    <col min="8961" max="8961" width="2.5703125" style="51" customWidth="1"/>
    <col min="8962" max="8962" width="1.85546875" style="51" customWidth="1"/>
    <col min="8963" max="8963" width="10.28515625" style="51" customWidth="1"/>
    <col min="8964" max="8965" width="5.28515625" style="51" customWidth="1"/>
    <col min="8966" max="8967" width="7.42578125" style="51" customWidth="1"/>
    <col min="8968" max="8973" width="6.5703125" style="51" customWidth="1"/>
    <col min="8974" max="8975" width="8.85546875" style="51" customWidth="1"/>
    <col min="8976" max="8976" width="5.85546875" style="51" customWidth="1"/>
    <col min="8977" max="8977" width="11.5703125" style="51" bestFit="1" customWidth="1"/>
    <col min="8978" max="9216" width="9.140625" style="51"/>
    <col min="9217" max="9217" width="2.5703125" style="51" customWidth="1"/>
    <col min="9218" max="9218" width="1.85546875" style="51" customWidth="1"/>
    <col min="9219" max="9219" width="10.28515625" style="51" customWidth="1"/>
    <col min="9220" max="9221" width="5.28515625" style="51" customWidth="1"/>
    <col min="9222" max="9223" width="7.42578125" style="51" customWidth="1"/>
    <col min="9224" max="9229" width="6.5703125" style="51" customWidth="1"/>
    <col min="9230" max="9231" width="8.85546875" style="51" customWidth="1"/>
    <col min="9232" max="9232" width="5.85546875" style="51" customWidth="1"/>
    <col min="9233" max="9233" width="11.5703125" style="51" bestFit="1" customWidth="1"/>
    <col min="9234" max="9472" width="9.140625" style="51"/>
    <col min="9473" max="9473" width="2.5703125" style="51" customWidth="1"/>
    <col min="9474" max="9474" width="1.85546875" style="51" customWidth="1"/>
    <col min="9475" max="9475" width="10.28515625" style="51" customWidth="1"/>
    <col min="9476" max="9477" width="5.28515625" style="51" customWidth="1"/>
    <col min="9478" max="9479" width="7.42578125" style="51" customWidth="1"/>
    <col min="9480" max="9485" width="6.5703125" style="51" customWidth="1"/>
    <col min="9486" max="9487" width="8.85546875" style="51" customWidth="1"/>
    <col min="9488" max="9488" width="5.85546875" style="51" customWidth="1"/>
    <col min="9489" max="9489" width="11.5703125" style="51" bestFit="1" customWidth="1"/>
    <col min="9490" max="9728" width="9.140625" style="51"/>
    <col min="9729" max="9729" width="2.5703125" style="51" customWidth="1"/>
    <col min="9730" max="9730" width="1.85546875" style="51" customWidth="1"/>
    <col min="9731" max="9731" width="10.28515625" style="51" customWidth="1"/>
    <col min="9732" max="9733" width="5.28515625" style="51" customWidth="1"/>
    <col min="9734" max="9735" width="7.42578125" style="51" customWidth="1"/>
    <col min="9736" max="9741" width="6.5703125" style="51" customWidth="1"/>
    <col min="9742" max="9743" width="8.85546875" style="51" customWidth="1"/>
    <col min="9744" max="9744" width="5.85546875" style="51" customWidth="1"/>
    <col min="9745" max="9745" width="11.5703125" style="51" bestFit="1" customWidth="1"/>
    <col min="9746" max="9984" width="9.140625" style="51"/>
    <col min="9985" max="9985" width="2.5703125" style="51" customWidth="1"/>
    <col min="9986" max="9986" width="1.85546875" style="51" customWidth="1"/>
    <col min="9987" max="9987" width="10.28515625" style="51" customWidth="1"/>
    <col min="9988" max="9989" width="5.28515625" style="51" customWidth="1"/>
    <col min="9990" max="9991" width="7.42578125" style="51" customWidth="1"/>
    <col min="9992" max="9997" width="6.5703125" style="51" customWidth="1"/>
    <col min="9998" max="9999" width="8.85546875" style="51" customWidth="1"/>
    <col min="10000" max="10000" width="5.85546875" style="51" customWidth="1"/>
    <col min="10001" max="10001" width="11.5703125" style="51" bestFit="1" customWidth="1"/>
    <col min="10002" max="10240" width="9.140625" style="51"/>
    <col min="10241" max="10241" width="2.5703125" style="51" customWidth="1"/>
    <col min="10242" max="10242" width="1.85546875" style="51" customWidth="1"/>
    <col min="10243" max="10243" width="10.28515625" style="51" customWidth="1"/>
    <col min="10244" max="10245" width="5.28515625" style="51" customWidth="1"/>
    <col min="10246" max="10247" width="7.42578125" style="51" customWidth="1"/>
    <col min="10248" max="10253" width="6.5703125" style="51" customWidth="1"/>
    <col min="10254" max="10255" width="8.85546875" style="51" customWidth="1"/>
    <col min="10256" max="10256" width="5.85546875" style="51" customWidth="1"/>
    <col min="10257" max="10257" width="11.5703125" style="51" bestFit="1" customWidth="1"/>
    <col min="10258" max="10496" width="9.140625" style="51"/>
    <col min="10497" max="10497" width="2.5703125" style="51" customWidth="1"/>
    <col min="10498" max="10498" width="1.85546875" style="51" customWidth="1"/>
    <col min="10499" max="10499" width="10.28515625" style="51" customWidth="1"/>
    <col min="10500" max="10501" width="5.28515625" style="51" customWidth="1"/>
    <col min="10502" max="10503" width="7.42578125" style="51" customWidth="1"/>
    <col min="10504" max="10509" width="6.5703125" style="51" customWidth="1"/>
    <col min="10510" max="10511" width="8.85546875" style="51" customWidth="1"/>
    <col min="10512" max="10512" width="5.85546875" style="51" customWidth="1"/>
    <col min="10513" max="10513" width="11.5703125" style="51" bestFit="1" customWidth="1"/>
    <col min="10514" max="10752" width="9.140625" style="51"/>
    <col min="10753" max="10753" width="2.5703125" style="51" customWidth="1"/>
    <col min="10754" max="10754" width="1.85546875" style="51" customWidth="1"/>
    <col min="10755" max="10755" width="10.28515625" style="51" customWidth="1"/>
    <col min="10756" max="10757" width="5.28515625" style="51" customWidth="1"/>
    <col min="10758" max="10759" width="7.42578125" style="51" customWidth="1"/>
    <col min="10760" max="10765" width="6.5703125" style="51" customWidth="1"/>
    <col min="10766" max="10767" width="8.85546875" style="51" customWidth="1"/>
    <col min="10768" max="10768" width="5.85546875" style="51" customWidth="1"/>
    <col min="10769" max="10769" width="11.5703125" style="51" bestFit="1" customWidth="1"/>
    <col min="10770" max="11008" width="9.140625" style="51"/>
    <col min="11009" max="11009" width="2.5703125" style="51" customWidth="1"/>
    <col min="11010" max="11010" width="1.85546875" style="51" customWidth="1"/>
    <col min="11011" max="11011" width="10.28515625" style="51" customWidth="1"/>
    <col min="11012" max="11013" width="5.28515625" style="51" customWidth="1"/>
    <col min="11014" max="11015" width="7.42578125" style="51" customWidth="1"/>
    <col min="11016" max="11021" width="6.5703125" style="51" customWidth="1"/>
    <col min="11022" max="11023" width="8.85546875" style="51" customWidth="1"/>
    <col min="11024" max="11024" width="5.85546875" style="51" customWidth="1"/>
    <col min="11025" max="11025" width="11.5703125" style="51" bestFit="1" customWidth="1"/>
    <col min="11026" max="11264" width="9.140625" style="51"/>
    <col min="11265" max="11265" width="2.5703125" style="51" customWidth="1"/>
    <col min="11266" max="11266" width="1.85546875" style="51" customWidth="1"/>
    <col min="11267" max="11267" width="10.28515625" style="51" customWidth="1"/>
    <col min="11268" max="11269" width="5.28515625" style="51" customWidth="1"/>
    <col min="11270" max="11271" width="7.42578125" style="51" customWidth="1"/>
    <col min="11272" max="11277" width="6.5703125" style="51" customWidth="1"/>
    <col min="11278" max="11279" width="8.85546875" style="51" customWidth="1"/>
    <col min="11280" max="11280" width="5.85546875" style="51" customWidth="1"/>
    <col min="11281" max="11281" width="11.5703125" style="51" bestFit="1" customWidth="1"/>
    <col min="11282" max="11520" width="9.140625" style="51"/>
    <col min="11521" max="11521" width="2.5703125" style="51" customWidth="1"/>
    <col min="11522" max="11522" width="1.85546875" style="51" customWidth="1"/>
    <col min="11523" max="11523" width="10.28515625" style="51" customWidth="1"/>
    <col min="11524" max="11525" width="5.28515625" style="51" customWidth="1"/>
    <col min="11526" max="11527" width="7.42578125" style="51" customWidth="1"/>
    <col min="11528" max="11533" width="6.5703125" style="51" customWidth="1"/>
    <col min="11534" max="11535" width="8.85546875" style="51" customWidth="1"/>
    <col min="11536" max="11536" width="5.85546875" style="51" customWidth="1"/>
    <col min="11537" max="11537" width="11.5703125" style="51" bestFit="1" customWidth="1"/>
    <col min="11538" max="11776" width="9.140625" style="51"/>
    <col min="11777" max="11777" width="2.5703125" style="51" customWidth="1"/>
    <col min="11778" max="11778" width="1.85546875" style="51" customWidth="1"/>
    <col min="11779" max="11779" width="10.28515625" style="51" customWidth="1"/>
    <col min="11780" max="11781" width="5.28515625" style="51" customWidth="1"/>
    <col min="11782" max="11783" width="7.42578125" style="51" customWidth="1"/>
    <col min="11784" max="11789" width="6.5703125" style="51" customWidth="1"/>
    <col min="11790" max="11791" width="8.85546875" style="51" customWidth="1"/>
    <col min="11792" max="11792" width="5.85546875" style="51" customWidth="1"/>
    <col min="11793" max="11793" width="11.5703125" style="51" bestFit="1" customWidth="1"/>
    <col min="11794" max="12032" width="9.140625" style="51"/>
    <col min="12033" max="12033" width="2.5703125" style="51" customWidth="1"/>
    <col min="12034" max="12034" width="1.85546875" style="51" customWidth="1"/>
    <col min="12035" max="12035" width="10.28515625" style="51" customWidth="1"/>
    <col min="12036" max="12037" width="5.28515625" style="51" customWidth="1"/>
    <col min="12038" max="12039" width="7.42578125" style="51" customWidth="1"/>
    <col min="12040" max="12045" width="6.5703125" style="51" customWidth="1"/>
    <col min="12046" max="12047" width="8.85546875" style="51" customWidth="1"/>
    <col min="12048" max="12048" width="5.85546875" style="51" customWidth="1"/>
    <col min="12049" max="12049" width="11.5703125" style="51" bestFit="1" customWidth="1"/>
    <col min="12050" max="12288" width="9.140625" style="51"/>
    <col min="12289" max="12289" width="2.5703125" style="51" customWidth="1"/>
    <col min="12290" max="12290" width="1.85546875" style="51" customWidth="1"/>
    <col min="12291" max="12291" width="10.28515625" style="51" customWidth="1"/>
    <col min="12292" max="12293" width="5.28515625" style="51" customWidth="1"/>
    <col min="12294" max="12295" width="7.42578125" style="51" customWidth="1"/>
    <col min="12296" max="12301" width="6.5703125" style="51" customWidth="1"/>
    <col min="12302" max="12303" width="8.85546875" style="51" customWidth="1"/>
    <col min="12304" max="12304" width="5.85546875" style="51" customWidth="1"/>
    <col min="12305" max="12305" width="11.5703125" style="51" bestFit="1" customWidth="1"/>
    <col min="12306" max="12544" width="9.140625" style="51"/>
    <col min="12545" max="12545" width="2.5703125" style="51" customWidth="1"/>
    <col min="12546" max="12546" width="1.85546875" style="51" customWidth="1"/>
    <col min="12547" max="12547" width="10.28515625" style="51" customWidth="1"/>
    <col min="12548" max="12549" width="5.28515625" style="51" customWidth="1"/>
    <col min="12550" max="12551" width="7.42578125" style="51" customWidth="1"/>
    <col min="12552" max="12557" width="6.5703125" style="51" customWidth="1"/>
    <col min="12558" max="12559" width="8.85546875" style="51" customWidth="1"/>
    <col min="12560" max="12560" width="5.85546875" style="51" customWidth="1"/>
    <col min="12561" max="12561" width="11.5703125" style="51" bestFit="1" customWidth="1"/>
    <col min="12562" max="12800" width="9.140625" style="51"/>
    <col min="12801" max="12801" width="2.5703125" style="51" customWidth="1"/>
    <col min="12802" max="12802" width="1.85546875" style="51" customWidth="1"/>
    <col min="12803" max="12803" width="10.28515625" style="51" customWidth="1"/>
    <col min="12804" max="12805" width="5.28515625" style="51" customWidth="1"/>
    <col min="12806" max="12807" width="7.42578125" style="51" customWidth="1"/>
    <col min="12808" max="12813" width="6.5703125" style="51" customWidth="1"/>
    <col min="12814" max="12815" width="8.85546875" style="51" customWidth="1"/>
    <col min="12816" max="12816" width="5.85546875" style="51" customWidth="1"/>
    <col min="12817" max="12817" width="11.5703125" style="51" bestFit="1" customWidth="1"/>
    <col min="12818" max="13056" width="9.140625" style="51"/>
    <col min="13057" max="13057" width="2.5703125" style="51" customWidth="1"/>
    <col min="13058" max="13058" width="1.85546875" style="51" customWidth="1"/>
    <col min="13059" max="13059" width="10.28515625" style="51" customWidth="1"/>
    <col min="13060" max="13061" width="5.28515625" style="51" customWidth="1"/>
    <col min="13062" max="13063" width="7.42578125" style="51" customWidth="1"/>
    <col min="13064" max="13069" width="6.5703125" style="51" customWidth="1"/>
    <col min="13070" max="13071" width="8.85546875" style="51" customWidth="1"/>
    <col min="13072" max="13072" width="5.85546875" style="51" customWidth="1"/>
    <col min="13073" max="13073" width="11.5703125" style="51" bestFit="1" customWidth="1"/>
    <col min="13074" max="13312" width="9.140625" style="51"/>
    <col min="13313" max="13313" width="2.5703125" style="51" customWidth="1"/>
    <col min="13314" max="13314" width="1.85546875" style="51" customWidth="1"/>
    <col min="13315" max="13315" width="10.28515625" style="51" customWidth="1"/>
    <col min="13316" max="13317" width="5.28515625" style="51" customWidth="1"/>
    <col min="13318" max="13319" width="7.42578125" style="51" customWidth="1"/>
    <col min="13320" max="13325" width="6.5703125" style="51" customWidth="1"/>
    <col min="13326" max="13327" width="8.85546875" style="51" customWidth="1"/>
    <col min="13328" max="13328" width="5.85546875" style="51" customWidth="1"/>
    <col min="13329" max="13329" width="11.5703125" style="51" bestFit="1" customWidth="1"/>
    <col min="13330" max="13568" width="9.140625" style="51"/>
    <col min="13569" max="13569" width="2.5703125" style="51" customWidth="1"/>
    <col min="13570" max="13570" width="1.85546875" style="51" customWidth="1"/>
    <col min="13571" max="13571" width="10.28515625" style="51" customWidth="1"/>
    <col min="13572" max="13573" width="5.28515625" style="51" customWidth="1"/>
    <col min="13574" max="13575" width="7.42578125" style="51" customWidth="1"/>
    <col min="13576" max="13581" width="6.5703125" style="51" customWidth="1"/>
    <col min="13582" max="13583" width="8.85546875" style="51" customWidth="1"/>
    <col min="13584" max="13584" width="5.85546875" style="51" customWidth="1"/>
    <col min="13585" max="13585" width="11.5703125" style="51" bestFit="1" customWidth="1"/>
    <col min="13586" max="13824" width="9.140625" style="51"/>
    <col min="13825" max="13825" width="2.5703125" style="51" customWidth="1"/>
    <col min="13826" max="13826" width="1.85546875" style="51" customWidth="1"/>
    <col min="13827" max="13827" width="10.28515625" style="51" customWidth="1"/>
    <col min="13828" max="13829" width="5.28515625" style="51" customWidth="1"/>
    <col min="13830" max="13831" width="7.42578125" style="51" customWidth="1"/>
    <col min="13832" max="13837" width="6.5703125" style="51" customWidth="1"/>
    <col min="13838" max="13839" width="8.85546875" style="51" customWidth="1"/>
    <col min="13840" max="13840" width="5.85546875" style="51" customWidth="1"/>
    <col min="13841" max="13841" width="11.5703125" style="51" bestFit="1" customWidth="1"/>
    <col min="13842" max="14080" width="9.140625" style="51"/>
    <col min="14081" max="14081" width="2.5703125" style="51" customWidth="1"/>
    <col min="14082" max="14082" width="1.85546875" style="51" customWidth="1"/>
    <col min="14083" max="14083" width="10.28515625" style="51" customWidth="1"/>
    <col min="14084" max="14085" width="5.28515625" style="51" customWidth="1"/>
    <col min="14086" max="14087" width="7.42578125" style="51" customWidth="1"/>
    <col min="14088" max="14093" width="6.5703125" style="51" customWidth="1"/>
    <col min="14094" max="14095" width="8.85546875" style="51" customWidth="1"/>
    <col min="14096" max="14096" width="5.85546875" style="51" customWidth="1"/>
    <col min="14097" max="14097" width="11.5703125" style="51" bestFit="1" customWidth="1"/>
    <col min="14098" max="14336" width="9.140625" style="51"/>
    <col min="14337" max="14337" width="2.5703125" style="51" customWidth="1"/>
    <col min="14338" max="14338" width="1.85546875" style="51" customWidth="1"/>
    <col min="14339" max="14339" width="10.28515625" style="51" customWidth="1"/>
    <col min="14340" max="14341" width="5.28515625" style="51" customWidth="1"/>
    <col min="14342" max="14343" width="7.42578125" style="51" customWidth="1"/>
    <col min="14344" max="14349" width="6.5703125" style="51" customWidth="1"/>
    <col min="14350" max="14351" width="8.85546875" style="51" customWidth="1"/>
    <col min="14352" max="14352" width="5.85546875" style="51" customWidth="1"/>
    <col min="14353" max="14353" width="11.5703125" style="51" bestFit="1" customWidth="1"/>
    <col min="14354" max="14592" width="9.140625" style="51"/>
    <col min="14593" max="14593" width="2.5703125" style="51" customWidth="1"/>
    <col min="14594" max="14594" width="1.85546875" style="51" customWidth="1"/>
    <col min="14595" max="14595" width="10.28515625" style="51" customWidth="1"/>
    <col min="14596" max="14597" width="5.28515625" style="51" customWidth="1"/>
    <col min="14598" max="14599" width="7.42578125" style="51" customWidth="1"/>
    <col min="14600" max="14605" width="6.5703125" style="51" customWidth="1"/>
    <col min="14606" max="14607" width="8.85546875" style="51" customWidth="1"/>
    <col min="14608" max="14608" width="5.85546875" style="51" customWidth="1"/>
    <col min="14609" max="14609" width="11.5703125" style="51" bestFit="1" customWidth="1"/>
    <col min="14610" max="14848" width="9.140625" style="51"/>
    <col min="14849" max="14849" width="2.5703125" style="51" customWidth="1"/>
    <col min="14850" max="14850" width="1.85546875" style="51" customWidth="1"/>
    <col min="14851" max="14851" width="10.28515625" style="51" customWidth="1"/>
    <col min="14852" max="14853" width="5.28515625" style="51" customWidth="1"/>
    <col min="14854" max="14855" width="7.42578125" style="51" customWidth="1"/>
    <col min="14856" max="14861" width="6.5703125" style="51" customWidth="1"/>
    <col min="14862" max="14863" width="8.85546875" style="51" customWidth="1"/>
    <col min="14864" max="14864" width="5.85546875" style="51" customWidth="1"/>
    <col min="14865" max="14865" width="11.5703125" style="51" bestFit="1" customWidth="1"/>
    <col min="14866" max="15104" width="9.140625" style="51"/>
    <col min="15105" max="15105" width="2.5703125" style="51" customWidth="1"/>
    <col min="15106" max="15106" width="1.85546875" style="51" customWidth="1"/>
    <col min="15107" max="15107" width="10.28515625" style="51" customWidth="1"/>
    <col min="15108" max="15109" width="5.28515625" style="51" customWidth="1"/>
    <col min="15110" max="15111" width="7.42578125" style="51" customWidth="1"/>
    <col min="15112" max="15117" width="6.5703125" style="51" customWidth="1"/>
    <col min="15118" max="15119" width="8.85546875" style="51" customWidth="1"/>
    <col min="15120" max="15120" width="5.85546875" style="51" customWidth="1"/>
    <col min="15121" max="15121" width="11.5703125" style="51" bestFit="1" customWidth="1"/>
    <col min="15122" max="15360" width="9.140625" style="51"/>
    <col min="15361" max="15361" width="2.5703125" style="51" customWidth="1"/>
    <col min="15362" max="15362" width="1.85546875" style="51" customWidth="1"/>
    <col min="15363" max="15363" width="10.28515625" style="51" customWidth="1"/>
    <col min="15364" max="15365" width="5.28515625" style="51" customWidth="1"/>
    <col min="15366" max="15367" width="7.42578125" style="51" customWidth="1"/>
    <col min="15368" max="15373" width="6.5703125" style="51" customWidth="1"/>
    <col min="15374" max="15375" width="8.85546875" style="51" customWidth="1"/>
    <col min="15376" max="15376" width="5.85546875" style="51" customWidth="1"/>
    <col min="15377" max="15377" width="11.5703125" style="51" bestFit="1" customWidth="1"/>
    <col min="15378" max="15616" width="9.140625" style="51"/>
    <col min="15617" max="15617" width="2.5703125" style="51" customWidth="1"/>
    <col min="15618" max="15618" width="1.85546875" style="51" customWidth="1"/>
    <col min="15619" max="15619" width="10.28515625" style="51" customWidth="1"/>
    <col min="15620" max="15621" width="5.28515625" style="51" customWidth="1"/>
    <col min="15622" max="15623" width="7.42578125" style="51" customWidth="1"/>
    <col min="15624" max="15629" width="6.5703125" style="51" customWidth="1"/>
    <col min="15630" max="15631" width="8.85546875" style="51" customWidth="1"/>
    <col min="15632" max="15632" width="5.85546875" style="51" customWidth="1"/>
    <col min="15633" max="15633" width="11.5703125" style="51" bestFit="1" customWidth="1"/>
    <col min="15634" max="15872" width="9.140625" style="51"/>
    <col min="15873" max="15873" width="2.5703125" style="51" customWidth="1"/>
    <col min="15874" max="15874" width="1.85546875" style="51" customWidth="1"/>
    <col min="15875" max="15875" width="10.28515625" style="51" customWidth="1"/>
    <col min="15876" max="15877" width="5.28515625" style="51" customWidth="1"/>
    <col min="15878" max="15879" width="7.42578125" style="51" customWidth="1"/>
    <col min="15880" max="15885" width="6.5703125" style="51" customWidth="1"/>
    <col min="15886" max="15887" width="8.85546875" style="51" customWidth="1"/>
    <col min="15888" max="15888" width="5.85546875" style="51" customWidth="1"/>
    <col min="15889" max="15889" width="11.5703125" style="51" bestFit="1" customWidth="1"/>
    <col min="15890" max="16128" width="9.140625" style="51"/>
    <col min="16129" max="16129" width="2.5703125" style="51" customWidth="1"/>
    <col min="16130" max="16130" width="1.85546875" style="51" customWidth="1"/>
    <col min="16131" max="16131" width="10.28515625" style="51" customWidth="1"/>
    <col min="16132" max="16133" width="5.28515625" style="51" customWidth="1"/>
    <col min="16134" max="16135" width="7.42578125" style="51" customWidth="1"/>
    <col min="16136" max="16141" width="6.5703125" style="51" customWidth="1"/>
    <col min="16142" max="16143" width="8.85546875" style="51" customWidth="1"/>
    <col min="16144" max="16144" width="5.85546875" style="51" customWidth="1"/>
    <col min="16145" max="16145" width="11.5703125" style="51" bestFit="1" customWidth="1"/>
    <col min="16146" max="16384" width="9.140625" style="51"/>
  </cols>
  <sheetData>
    <row r="1" spans="1:18" ht="26.25" customHeight="1">
      <c r="C1" s="495" t="s">
        <v>71</v>
      </c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8" ht="12.75" customHeight="1">
      <c r="C2" s="495" t="s">
        <v>72</v>
      </c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 ht="23.25" customHeight="1">
      <c r="C3" s="52" t="s">
        <v>529</v>
      </c>
      <c r="J3" s="53"/>
      <c r="K3" s="53"/>
      <c r="L3" s="53"/>
      <c r="M3" s="53"/>
      <c r="O3" s="51" t="s">
        <v>530</v>
      </c>
    </row>
    <row r="4" spans="1:18" s="55" customFormat="1" ht="31.5" customHeight="1">
      <c r="A4" s="496" t="s">
        <v>73</v>
      </c>
      <c r="B4" s="496" t="s">
        <v>2</v>
      </c>
      <c r="C4" s="496"/>
      <c r="D4" s="497" t="s">
        <v>74</v>
      </c>
      <c r="E4" s="497"/>
      <c r="F4" s="497" t="s">
        <v>75</v>
      </c>
      <c r="G4" s="497"/>
      <c r="H4" s="497" t="s">
        <v>76</v>
      </c>
      <c r="I4" s="497"/>
      <c r="J4" s="498" t="s">
        <v>77</v>
      </c>
      <c r="K4" s="499"/>
      <c r="L4" s="498" t="s">
        <v>531</v>
      </c>
      <c r="M4" s="499"/>
      <c r="N4" s="497" t="s">
        <v>78</v>
      </c>
      <c r="O4" s="497"/>
      <c r="P4" s="497"/>
    </row>
    <row r="5" spans="1:18" s="55" customFormat="1" ht="37.5" customHeight="1">
      <c r="A5" s="473"/>
      <c r="B5" s="496"/>
      <c r="C5" s="496"/>
      <c r="D5" s="319">
        <v>2015</v>
      </c>
      <c r="E5" s="319">
        <v>2016</v>
      </c>
      <c r="F5" s="319">
        <v>2015</v>
      </c>
      <c r="G5" s="319">
        <v>2016</v>
      </c>
      <c r="H5" s="319">
        <v>2015</v>
      </c>
      <c r="I5" s="319">
        <v>2016</v>
      </c>
      <c r="J5" s="319">
        <v>2015</v>
      </c>
      <c r="K5" s="319">
        <v>2016</v>
      </c>
      <c r="L5" s="319">
        <v>2015</v>
      </c>
      <c r="M5" s="319">
        <v>2016</v>
      </c>
      <c r="N5" s="319">
        <v>2015</v>
      </c>
      <c r="O5" s="319">
        <v>2016</v>
      </c>
      <c r="P5" s="318" t="s">
        <v>532</v>
      </c>
    </row>
    <row r="6" spans="1:18" s="59" customFormat="1" ht="43.5" customHeight="1">
      <c r="A6" s="491">
        <v>1</v>
      </c>
      <c r="B6" s="493" t="s">
        <v>79</v>
      </c>
      <c r="C6" s="56" t="s">
        <v>80</v>
      </c>
      <c r="D6" s="57">
        <v>0</v>
      </c>
      <c r="E6" s="57">
        <v>0</v>
      </c>
      <c r="F6" s="57">
        <v>5982.1</v>
      </c>
      <c r="G6" s="57">
        <v>4787.2</v>
      </c>
      <c r="H6" s="57">
        <v>779.3</v>
      </c>
      <c r="I6" s="57">
        <v>1430.75</v>
      </c>
      <c r="J6" s="57">
        <v>7888.9</v>
      </c>
      <c r="K6" s="58">
        <v>9571.9</v>
      </c>
      <c r="L6" s="58">
        <v>1484</v>
      </c>
      <c r="M6" s="58">
        <v>100</v>
      </c>
      <c r="N6" s="61">
        <f>D6+F6+H6+J6+L6</f>
        <v>16134.3</v>
      </c>
      <c r="O6" s="61">
        <f>E6+G6+I6+K6+M6</f>
        <v>15889.849999999999</v>
      </c>
      <c r="P6" s="61">
        <f>O6/N6*100</f>
        <v>98.484904830082485</v>
      </c>
    </row>
    <row r="7" spans="1:18" s="59" customFormat="1" ht="27" customHeight="1">
      <c r="A7" s="492"/>
      <c r="B7" s="494"/>
      <c r="C7" s="60" t="s">
        <v>81</v>
      </c>
      <c r="D7" s="61">
        <v>0.4</v>
      </c>
      <c r="E7" s="61">
        <v>0.51490000000000002</v>
      </c>
      <c r="F7" s="61">
        <v>115556.7</v>
      </c>
      <c r="G7" s="61">
        <v>128226.3</v>
      </c>
      <c r="H7" s="61">
        <v>16510.8</v>
      </c>
      <c r="I7" s="61">
        <v>21768.9</v>
      </c>
      <c r="J7" s="61">
        <v>60303.5</v>
      </c>
      <c r="K7" s="62">
        <v>65953.5</v>
      </c>
      <c r="L7" s="62">
        <v>2651.4</v>
      </c>
      <c r="M7" s="62">
        <v>2609.3000000000002</v>
      </c>
      <c r="N7" s="61">
        <f t="shared" ref="N7:O13" si="0">D7+F7+H7+J7+L7</f>
        <v>195022.8</v>
      </c>
      <c r="O7" s="61">
        <f t="shared" si="0"/>
        <v>218558.51489999998</v>
      </c>
      <c r="P7" s="61">
        <f t="shared" ref="P7:P13" si="1">O7/N7*100</f>
        <v>112.0681863351362</v>
      </c>
    </row>
    <row r="8" spans="1:18" s="59" customFormat="1" ht="33.75" customHeight="1">
      <c r="A8" s="492">
        <v>2</v>
      </c>
      <c r="B8" s="494" t="s">
        <v>82</v>
      </c>
      <c r="C8" s="60" t="s">
        <v>83</v>
      </c>
      <c r="D8" s="61">
        <v>0</v>
      </c>
      <c r="E8" s="61">
        <v>0</v>
      </c>
      <c r="F8" s="61">
        <v>6332.3</v>
      </c>
      <c r="G8" s="61">
        <v>7921.7</v>
      </c>
      <c r="H8" s="61">
        <v>1600.1</v>
      </c>
      <c r="I8" s="61">
        <v>1860.1</v>
      </c>
      <c r="J8" s="61">
        <v>2026</v>
      </c>
      <c r="K8" s="62">
        <v>403.16</v>
      </c>
      <c r="L8" s="62">
        <v>185.5</v>
      </c>
      <c r="M8" s="62">
        <v>444.5</v>
      </c>
      <c r="N8" s="61">
        <f t="shared" si="0"/>
        <v>10143.9</v>
      </c>
      <c r="O8" s="61">
        <f t="shared" si="0"/>
        <v>10629.46</v>
      </c>
      <c r="P8" s="61">
        <f t="shared" si="1"/>
        <v>104.78671911197863</v>
      </c>
    </row>
    <row r="9" spans="1:18" s="59" customFormat="1" ht="24" customHeight="1">
      <c r="A9" s="492"/>
      <c r="B9" s="494"/>
      <c r="C9" s="60" t="s">
        <v>84</v>
      </c>
      <c r="D9" s="61">
        <v>0.6</v>
      </c>
      <c r="E9" s="61">
        <v>0.67</v>
      </c>
      <c r="F9" s="61">
        <v>116175.8</v>
      </c>
      <c r="G9" s="61">
        <v>120729.8</v>
      </c>
      <c r="H9" s="61">
        <v>16584.400000000001</v>
      </c>
      <c r="I9" s="61">
        <v>21355.8</v>
      </c>
      <c r="J9" s="61">
        <v>65747.100000000006</v>
      </c>
      <c r="K9" s="62">
        <v>69601.86</v>
      </c>
      <c r="L9" s="62">
        <v>4013.1</v>
      </c>
      <c r="M9" s="62">
        <v>2263.3000000000002</v>
      </c>
      <c r="N9" s="61">
        <f t="shared" si="0"/>
        <v>202521.00000000003</v>
      </c>
      <c r="O9" s="61">
        <f t="shared" si="0"/>
        <v>213951.43</v>
      </c>
      <c r="P9" s="61">
        <f t="shared" si="1"/>
        <v>105.6440714790071</v>
      </c>
    </row>
    <row r="10" spans="1:18" s="59" customFormat="1" ht="34.5" customHeight="1">
      <c r="A10" s="316">
        <v>3</v>
      </c>
      <c r="B10" s="490" t="s">
        <v>85</v>
      </c>
      <c r="C10" s="490"/>
      <c r="D10" s="61">
        <v>0</v>
      </c>
      <c r="E10" s="61">
        <v>0</v>
      </c>
      <c r="F10" s="61">
        <v>54519.4</v>
      </c>
      <c r="G10" s="61">
        <v>51755</v>
      </c>
      <c r="H10" s="61">
        <v>6916.3</v>
      </c>
      <c r="I10" s="61">
        <v>8858.98</v>
      </c>
      <c r="J10" s="61">
        <v>15276.8</v>
      </c>
      <c r="K10" s="62">
        <v>23204.2</v>
      </c>
      <c r="L10" s="62">
        <v>1500.2</v>
      </c>
      <c r="M10" s="62">
        <v>381.85</v>
      </c>
      <c r="N10" s="61">
        <f t="shared" si="0"/>
        <v>78212.7</v>
      </c>
      <c r="O10" s="61">
        <f t="shared" si="0"/>
        <v>84200.03</v>
      </c>
      <c r="P10" s="61">
        <f t="shared" si="1"/>
        <v>107.65518899104623</v>
      </c>
      <c r="Q10" s="63"/>
      <c r="R10" s="63"/>
    </row>
    <row r="11" spans="1:18" s="59" customFormat="1" ht="32.25" customHeight="1">
      <c r="A11" s="316"/>
      <c r="B11" s="490" t="s">
        <v>86</v>
      </c>
      <c r="C11" s="490"/>
      <c r="D11" s="61">
        <v>0</v>
      </c>
      <c r="E11" s="61">
        <v>0</v>
      </c>
      <c r="F11" s="61">
        <v>128.5</v>
      </c>
      <c r="G11" s="61">
        <v>249.7</v>
      </c>
      <c r="H11" s="61">
        <v>233.6</v>
      </c>
      <c r="I11" s="61">
        <v>210.43</v>
      </c>
      <c r="J11" s="61">
        <v>88.5</v>
      </c>
      <c r="K11" s="62">
        <v>122.2</v>
      </c>
      <c r="L11" s="62">
        <v>21.3</v>
      </c>
      <c r="M11" s="62">
        <v>27</v>
      </c>
      <c r="N11" s="61">
        <f t="shared" si="0"/>
        <v>471.90000000000003</v>
      </c>
      <c r="O11" s="61">
        <f t="shared" si="0"/>
        <v>609.33000000000004</v>
      </c>
      <c r="P11" s="61">
        <f t="shared" si="1"/>
        <v>129.12269548633185</v>
      </c>
      <c r="Q11" s="63"/>
    </row>
    <row r="12" spans="1:18" s="59" customFormat="1" ht="24" customHeight="1">
      <c r="A12" s="316"/>
      <c r="B12" s="490" t="s">
        <v>87</v>
      </c>
      <c r="C12" s="490"/>
      <c r="D12" s="61">
        <v>0</v>
      </c>
      <c r="E12" s="61">
        <v>0</v>
      </c>
      <c r="F12" s="61">
        <v>117.7</v>
      </c>
      <c r="G12" s="61">
        <v>379.5</v>
      </c>
      <c r="H12" s="61">
        <v>121.1</v>
      </c>
      <c r="I12" s="61">
        <v>215.5</v>
      </c>
      <c r="J12" s="61">
        <v>13.9</v>
      </c>
      <c r="K12" s="62">
        <v>88.96</v>
      </c>
      <c r="L12" s="62">
        <v>6.2</v>
      </c>
      <c r="M12" s="62">
        <v>38.799999999999997</v>
      </c>
      <c r="N12" s="61">
        <f t="shared" si="0"/>
        <v>258.90000000000003</v>
      </c>
      <c r="O12" s="61">
        <f t="shared" si="0"/>
        <v>722.76</v>
      </c>
      <c r="P12" s="61">
        <f t="shared" si="1"/>
        <v>279.16570104287365</v>
      </c>
    </row>
    <row r="13" spans="1:18" s="59" customFormat="1" ht="45" customHeight="1" thickBot="1">
      <c r="A13" s="64">
        <v>4</v>
      </c>
      <c r="B13" s="489" t="s">
        <v>88</v>
      </c>
      <c r="C13" s="489"/>
      <c r="D13" s="65">
        <v>0</v>
      </c>
      <c r="E13" s="65">
        <v>0</v>
      </c>
      <c r="F13" s="65">
        <v>15699</v>
      </c>
      <c r="G13" s="65">
        <v>19794.3</v>
      </c>
      <c r="H13" s="65">
        <v>3022.7</v>
      </c>
      <c r="I13" s="65">
        <v>3367.2</v>
      </c>
      <c r="J13" s="65">
        <v>7575</v>
      </c>
      <c r="K13" s="66">
        <v>7518.79</v>
      </c>
      <c r="L13" s="66">
        <v>207.9</v>
      </c>
      <c r="M13" s="66">
        <v>180.3</v>
      </c>
      <c r="N13" s="65">
        <f t="shared" si="0"/>
        <v>26504.600000000002</v>
      </c>
      <c r="O13" s="65">
        <f t="shared" si="0"/>
        <v>30860.59</v>
      </c>
      <c r="P13" s="65">
        <f t="shared" si="1"/>
        <v>116.43484527214143</v>
      </c>
    </row>
    <row r="14" spans="1:18" ht="16.5" customHeight="1"/>
    <row r="15" spans="1:18" ht="16.5" customHeight="1">
      <c r="L15" s="51" t="s">
        <v>34</v>
      </c>
    </row>
    <row r="16" spans="1:18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</sheetData>
  <mergeCells count="18">
    <mergeCell ref="C1:N1"/>
    <mergeCell ref="A4:A5"/>
    <mergeCell ref="B4:C5"/>
    <mergeCell ref="D4:E4"/>
    <mergeCell ref="F4:G4"/>
    <mergeCell ref="H4:I4"/>
    <mergeCell ref="J4:K4"/>
    <mergeCell ref="L4:M4"/>
    <mergeCell ref="N4:P4"/>
    <mergeCell ref="C2:N2"/>
    <mergeCell ref="B13:C13"/>
    <mergeCell ref="B11:C11"/>
    <mergeCell ref="B12:C12"/>
    <mergeCell ref="A6:A7"/>
    <mergeCell ref="B6:B7"/>
    <mergeCell ref="A8:A9"/>
    <mergeCell ref="B8:B9"/>
    <mergeCell ref="B10:C10"/>
  </mergeCells>
  <printOptions horizontalCentered="1"/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E23" sqref="E23"/>
    </sheetView>
  </sheetViews>
  <sheetFormatPr defaultRowHeight="12.75"/>
  <cols>
    <col min="1" max="1" width="13.42578125" style="69" customWidth="1"/>
    <col min="2" max="3" width="6.85546875" style="69" customWidth="1"/>
    <col min="4" max="12" width="6.85546875" style="245" customWidth="1"/>
    <col min="13" max="13" width="6.85546875" style="246" customWidth="1"/>
    <col min="14" max="14" width="6.85546875" style="245" customWidth="1"/>
    <col min="15" max="256" width="9.140625" style="69"/>
    <col min="257" max="257" width="13.42578125" style="69" customWidth="1"/>
    <col min="258" max="270" width="6.85546875" style="69" customWidth="1"/>
    <col min="271" max="512" width="9.140625" style="69"/>
    <col min="513" max="513" width="13.42578125" style="69" customWidth="1"/>
    <col min="514" max="526" width="6.85546875" style="69" customWidth="1"/>
    <col min="527" max="768" width="9.140625" style="69"/>
    <col min="769" max="769" width="13.42578125" style="69" customWidth="1"/>
    <col min="770" max="782" width="6.85546875" style="69" customWidth="1"/>
    <col min="783" max="1024" width="9.140625" style="69"/>
    <col min="1025" max="1025" width="13.42578125" style="69" customWidth="1"/>
    <col min="1026" max="1038" width="6.85546875" style="69" customWidth="1"/>
    <col min="1039" max="1280" width="9.140625" style="69"/>
    <col min="1281" max="1281" width="13.42578125" style="69" customWidth="1"/>
    <col min="1282" max="1294" width="6.85546875" style="69" customWidth="1"/>
    <col min="1295" max="1536" width="9.140625" style="69"/>
    <col min="1537" max="1537" width="13.42578125" style="69" customWidth="1"/>
    <col min="1538" max="1550" width="6.85546875" style="69" customWidth="1"/>
    <col min="1551" max="1792" width="9.140625" style="69"/>
    <col min="1793" max="1793" width="13.42578125" style="69" customWidth="1"/>
    <col min="1794" max="1806" width="6.85546875" style="69" customWidth="1"/>
    <col min="1807" max="2048" width="9.140625" style="69"/>
    <col min="2049" max="2049" width="13.42578125" style="69" customWidth="1"/>
    <col min="2050" max="2062" width="6.85546875" style="69" customWidth="1"/>
    <col min="2063" max="2304" width="9.140625" style="69"/>
    <col min="2305" max="2305" width="13.42578125" style="69" customWidth="1"/>
    <col min="2306" max="2318" width="6.85546875" style="69" customWidth="1"/>
    <col min="2319" max="2560" width="9.140625" style="69"/>
    <col min="2561" max="2561" width="13.42578125" style="69" customWidth="1"/>
    <col min="2562" max="2574" width="6.85546875" style="69" customWidth="1"/>
    <col min="2575" max="2816" width="9.140625" style="69"/>
    <col min="2817" max="2817" width="13.42578125" style="69" customWidth="1"/>
    <col min="2818" max="2830" width="6.85546875" style="69" customWidth="1"/>
    <col min="2831" max="3072" width="9.140625" style="69"/>
    <col min="3073" max="3073" width="13.42578125" style="69" customWidth="1"/>
    <col min="3074" max="3086" width="6.85546875" style="69" customWidth="1"/>
    <col min="3087" max="3328" width="9.140625" style="69"/>
    <col min="3329" max="3329" width="13.42578125" style="69" customWidth="1"/>
    <col min="3330" max="3342" width="6.85546875" style="69" customWidth="1"/>
    <col min="3343" max="3584" width="9.140625" style="69"/>
    <col min="3585" max="3585" width="13.42578125" style="69" customWidth="1"/>
    <col min="3586" max="3598" width="6.85546875" style="69" customWidth="1"/>
    <col min="3599" max="3840" width="9.140625" style="69"/>
    <col min="3841" max="3841" width="13.42578125" style="69" customWidth="1"/>
    <col min="3842" max="3854" width="6.85546875" style="69" customWidth="1"/>
    <col min="3855" max="4096" width="9.140625" style="69"/>
    <col min="4097" max="4097" width="13.42578125" style="69" customWidth="1"/>
    <col min="4098" max="4110" width="6.85546875" style="69" customWidth="1"/>
    <col min="4111" max="4352" width="9.140625" style="69"/>
    <col min="4353" max="4353" width="13.42578125" style="69" customWidth="1"/>
    <col min="4354" max="4366" width="6.85546875" style="69" customWidth="1"/>
    <col min="4367" max="4608" width="9.140625" style="69"/>
    <col min="4609" max="4609" width="13.42578125" style="69" customWidth="1"/>
    <col min="4610" max="4622" width="6.85546875" style="69" customWidth="1"/>
    <col min="4623" max="4864" width="9.140625" style="69"/>
    <col min="4865" max="4865" width="13.42578125" style="69" customWidth="1"/>
    <col min="4866" max="4878" width="6.85546875" style="69" customWidth="1"/>
    <col min="4879" max="5120" width="9.140625" style="69"/>
    <col min="5121" max="5121" width="13.42578125" style="69" customWidth="1"/>
    <col min="5122" max="5134" width="6.85546875" style="69" customWidth="1"/>
    <col min="5135" max="5376" width="9.140625" style="69"/>
    <col min="5377" max="5377" width="13.42578125" style="69" customWidth="1"/>
    <col min="5378" max="5390" width="6.85546875" style="69" customWidth="1"/>
    <col min="5391" max="5632" width="9.140625" style="69"/>
    <col min="5633" max="5633" width="13.42578125" style="69" customWidth="1"/>
    <col min="5634" max="5646" width="6.85546875" style="69" customWidth="1"/>
    <col min="5647" max="5888" width="9.140625" style="69"/>
    <col min="5889" max="5889" width="13.42578125" style="69" customWidth="1"/>
    <col min="5890" max="5902" width="6.85546875" style="69" customWidth="1"/>
    <col min="5903" max="6144" width="9.140625" style="69"/>
    <col min="6145" max="6145" width="13.42578125" style="69" customWidth="1"/>
    <col min="6146" max="6158" width="6.85546875" style="69" customWidth="1"/>
    <col min="6159" max="6400" width="9.140625" style="69"/>
    <col min="6401" max="6401" width="13.42578125" style="69" customWidth="1"/>
    <col min="6402" max="6414" width="6.85546875" style="69" customWidth="1"/>
    <col min="6415" max="6656" width="9.140625" style="69"/>
    <col min="6657" max="6657" width="13.42578125" style="69" customWidth="1"/>
    <col min="6658" max="6670" width="6.85546875" style="69" customWidth="1"/>
    <col min="6671" max="6912" width="9.140625" style="69"/>
    <col min="6913" max="6913" width="13.42578125" style="69" customWidth="1"/>
    <col min="6914" max="6926" width="6.85546875" style="69" customWidth="1"/>
    <col min="6927" max="7168" width="9.140625" style="69"/>
    <col min="7169" max="7169" width="13.42578125" style="69" customWidth="1"/>
    <col min="7170" max="7182" width="6.85546875" style="69" customWidth="1"/>
    <col min="7183" max="7424" width="9.140625" style="69"/>
    <col min="7425" max="7425" width="13.42578125" style="69" customWidth="1"/>
    <col min="7426" max="7438" width="6.85546875" style="69" customWidth="1"/>
    <col min="7439" max="7680" width="9.140625" style="69"/>
    <col min="7681" max="7681" width="13.42578125" style="69" customWidth="1"/>
    <col min="7682" max="7694" width="6.85546875" style="69" customWidth="1"/>
    <col min="7695" max="7936" width="9.140625" style="69"/>
    <col min="7937" max="7937" width="13.42578125" style="69" customWidth="1"/>
    <col min="7938" max="7950" width="6.85546875" style="69" customWidth="1"/>
    <col min="7951" max="8192" width="9.140625" style="69"/>
    <col min="8193" max="8193" width="13.42578125" style="69" customWidth="1"/>
    <col min="8194" max="8206" width="6.85546875" style="69" customWidth="1"/>
    <col min="8207" max="8448" width="9.140625" style="69"/>
    <col min="8449" max="8449" width="13.42578125" style="69" customWidth="1"/>
    <col min="8450" max="8462" width="6.85546875" style="69" customWidth="1"/>
    <col min="8463" max="8704" width="9.140625" style="69"/>
    <col min="8705" max="8705" width="13.42578125" style="69" customWidth="1"/>
    <col min="8706" max="8718" width="6.85546875" style="69" customWidth="1"/>
    <col min="8719" max="8960" width="9.140625" style="69"/>
    <col min="8961" max="8961" width="13.42578125" style="69" customWidth="1"/>
    <col min="8962" max="8974" width="6.85546875" style="69" customWidth="1"/>
    <col min="8975" max="9216" width="9.140625" style="69"/>
    <col min="9217" max="9217" width="13.42578125" style="69" customWidth="1"/>
    <col min="9218" max="9230" width="6.85546875" style="69" customWidth="1"/>
    <col min="9231" max="9472" width="9.140625" style="69"/>
    <col min="9473" max="9473" width="13.42578125" style="69" customWidth="1"/>
    <col min="9474" max="9486" width="6.85546875" style="69" customWidth="1"/>
    <col min="9487" max="9728" width="9.140625" style="69"/>
    <col min="9729" max="9729" width="13.42578125" style="69" customWidth="1"/>
    <col min="9730" max="9742" width="6.85546875" style="69" customWidth="1"/>
    <col min="9743" max="9984" width="9.140625" style="69"/>
    <col min="9985" max="9985" width="13.42578125" style="69" customWidth="1"/>
    <col min="9986" max="9998" width="6.85546875" style="69" customWidth="1"/>
    <col min="9999" max="10240" width="9.140625" style="69"/>
    <col min="10241" max="10241" width="13.42578125" style="69" customWidth="1"/>
    <col min="10242" max="10254" width="6.85546875" style="69" customWidth="1"/>
    <col min="10255" max="10496" width="9.140625" style="69"/>
    <col min="10497" max="10497" width="13.42578125" style="69" customWidth="1"/>
    <col min="10498" max="10510" width="6.85546875" style="69" customWidth="1"/>
    <col min="10511" max="10752" width="9.140625" style="69"/>
    <col min="10753" max="10753" width="13.42578125" style="69" customWidth="1"/>
    <col min="10754" max="10766" width="6.85546875" style="69" customWidth="1"/>
    <col min="10767" max="11008" width="9.140625" style="69"/>
    <col min="11009" max="11009" width="13.42578125" style="69" customWidth="1"/>
    <col min="11010" max="11022" width="6.85546875" style="69" customWidth="1"/>
    <col min="11023" max="11264" width="9.140625" style="69"/>
    <col min="11265" max="11265" width="13.42578125" style="69" customWidth="1"/>
    <col min="11266" max="11278" width="6.85546875" style="69" customWidth="1"/>
    <col min="11279" max="11520" width="9.140625" style="69"/>
    <col min="11521" max="11521" width="13.42578125" style="69" customWidth="1"/>
    <col min="11522" max="11534" width="6.85546875" style="69" customWidth="1"/>
    <col min="11535" max="11776" width="9.140625" style="69"/>
    <col min="11777" max="11777" width="13.42578125" style="69" customWidth="1"/>
    <col min="11778" max="11790" width="6.85546875" style="69" customWidth="1"/>
    <col min="11791" max="12032" width="9.140625" style="69"/>
    <col min="12033" max="12033" width="13.42578125" style="69" customWidth="1"/>
    <col min="12034" max="12046" width="6.85546875" style="69" customWidth="1"/>
    <col min="12047" max="12288" width="9.140625" style="69"/>
    <col min="12289" max="12289" width="13.42578125" style="69" customWidth="1"/>
    <col min="12290" max="12302" width="6.85546875" style="69" customWidth="1"/>
    <col min="12303" max="12544" width="9.140625" style="69"/>
    <col min="12545" max="12545" width="13.42578125" style="69" customWidth="1"/>
    <col min="12546" max="12558" width="6.85546875" style="69" customWidth="1"/>
    <col min="12559" max="12800" width="9.140625" style="69"/>
    <col min="12801" max="12801" width="13.42578125" style="69" customWidth="1"/>
    <col min="12802" max="12814" width="6.85546875" style="69" customWidth="1"/>
    <col min="12815" max="13056" width="9.140625" style="69"/>
    <col min="13057" max="13057" width="13.42578125" style="69" customWidth="1"/>
    <col min="13058" max="13070" width="6.85546875" style="69" customWidth="1"/>
    <col min="13071" max="13312" width="9.140625" style="69"/>
    <col min="13313" max="13313" width="13.42578125" style="69" customWidth="1"/>
    <col min="13314" max="13326" width="6.85546875" style="69" customWidth="1"/>
    <col min="13327" max="13568" width="9.140625" style="69"/>
    <col min="13569" max="13569" width="13.42578125" style="69" customWidth="1"/>
    <col min="13570" max="13582" width="6.85546875" style="69" customWidth="1"/>
    <col min="13583" max="13824" width="9.140625" style="69"/>
    <col min="13825" max="13825" width="13.42578125" style="69" customWidth="1"/>
    <col min="13826" max="13838" width="6.85546875" style="69" customWidth="1"/>
    <col min="13839" max="14080" width="9.140625" style="69"/>
    <col min="14081" max="14081" width="13.42578125" style="69" customWidth="1"/>
    <col min="14082" max="14094" width="6.85546875" style="69" customWidth="1"/>
    <col min="14095" max="14336" width="9.140625" style="69"/>
    <col min="14337" max="14337" width="13.42578125" style="69" customWidth="1"/>
    <col min="14338" max="14350" width="6.85546875" style="69" customWidth="1"/>
    <col min="14351" max="14592" width="9.140625" style="69"/>
    <col min="14593" max="14593" width="13.42578125" style="69" customWidth="1"/>
    <col min="14594" max="14606" width="6.85546875" style="69" customWidth="1"/>
    <col min="14607" max="14848" width="9.140625" style="69"/>
    <col min="14849" max="14849" width="13.42578125" style="69" customWidth="1"/>
    <col min="14850" max="14862" width="6.85546875" style="69" customWidth="1"/>
    <col min="14863" max="15104" width="9.140625" style="69"/>
    <col min="15105" max="15105" width="13.42578125" style="69" customWidth="1"/>
    <col min="15106" max="15118" width="6.85546875" style="69" customWidth="1"/>
    <col min="15119" max="15360" width="9.140625" style="69"/>
    <col min="15361" max="15361" width="13.42578125" style="69" customWidth="1"/>
    <col min="15362" max="15374" width="6.85546875" style="69" customWidth="1"/>
    <col min="15375" max="15616" width="9.140625" style="69"/>
    <col min="15617" max="15617" width="13.42578125" style="69" customWidth="1"/>
    <col min="15618" max="15630" width="6.85546875" style="69" customWidth="1"/>
    <col min="15631" max="15872" width="9.140625" style="69"/>
    <col min="15873" max="15873" width="13.42578125" style="69" customWidth="1"/>
    <col min="15874" max="15886" width="6.85546875" style="69" customWidth="1"/>
    <col min="15887" max="16128" width="9.140625" style="69"/>
    <col min="16129" max="16129" width="13.42578125" style="69" customWidth="1"/>
    <col min="16130" max="16142" width="6.85546875" style="69" customWidth="1"/>
    <col min="16143" max="16384" width="9.140625" style="69"/>
  </cols>
  <sheetData>
    <row r="1" spans="1:14" ht="15.75">
      <c r="A1" s="500" t="s">
        <v>89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14" ht="21.75" customHeight="1">
      <c r="A2" s="69" t="s">
        <v>533</v>
      </c>
    </row>
    <row r="3" spans="1:14" s="68" customFormat="1" ht="43.5" customHeight="1">
      <c r="A3" s="496" t="s">
        <v>90</v>
      </c>
      <c r="B3" s="501" t="s">
        <v>91</v>
      </c>
      <c r="C3" s="501"/>
      <c r="D3" s="501" t="s">
        <v>92</v>
      </c>
      <c r="E3" s="501"/>
      <c r="F3" s="501" t="s">
        <v>93</v>
      </c>
      <c r="G3" s="501"/>
      <c r="H3" s="502" t="s">
        <v>94</v>
      </c>
      <c r="I3" s="503"/>
      <c r="J3" s="501" t="s">
        <v>95</v>
      </c>
      <c r="K3" s="501"/>
      <c r="L3" s="501" t="s">
        <v>96</v>
      </c>
      <c r="M3" s="501"/>
    </row>
    <row r="4" spans="1:14" ht="16.5" customHeight="1">
      <c r="A4" s="473"/>
      <c r="B4" s="347">
        <v>2015</v>
      </c>
      <c r="C4" s="347">
        <v>2016</v>
      </c>
      <c r="D4" s="347">
        <v>2015</v>
      </c>
      <c r="E4" s="347">
        <v>2016</v>
      </c>
      <c r="F4" s="347">
        <v>2015</v>
      </c>
      <c r="G4" s="347">
        <v>2016</v>
      </c>
      <c r="H4" s="347">
        <v>2015</v>
      </c>
      <c r="I4" s="347">
        <v>2016</v>
      </c>
      <c r="J4" s="347">
        <v>2015</v>
      </c>
      <c r="K4" s="347">
        <v>2016</v>
      </c>
      <c r="L4" s="347">
        <v>2015</v>
      </c>
      <c r="M4" s="347">
        <v>2016</v>
      </c>
      <c r="N4" s="69"/>
    </row>
    <row r="5" spans="1:14" ht="14.25" customHeight="1">
      <c r="A5" s="70" t="s">
        <v>36</v>
      </c>
      <c r="B5" s="348">
        <v>2</v>
      </c>
      <c r="C5" s="247">
        <v>2</v>
      </c>
      <c r="D5" s="348">
        <v>2</v>
      </c>
      <c r="E5" s="247">
        <v>2</v>
      </c>
      <c r="F5" s="249">
        <v>11</v>
      </c>
      <c r="G5" s="249">
        <v>7</v>
      </c>
      <c r="H5" s="249">
        <v>4</v>
      </c>
      <c r="I5" s="249">
        <v>1</v>
      </c>
      <c r="J5" s="249">
        <v>0</v>
      </c>
      <c r="K5" s="250">
        <v>0</v>
      </c>
      <c r="L5" s="249">
        <v>0</v>
      </c>
      <c r="M5" s="250">
        <v>0</v>
      </c>
      <c r="N5" s="69"/>
    </row>
    <row r="6" spans="1:14" ht="14.25" customHeight="1">
      <c r="A6" s="72" t="s">
        <v>97</v>
      </c>
      <c r="B6" s="251">
        <v>3</v>
      </c>
      <c r="C6" s="251">
        <v>3</v>
      </c>
      <c r="D6" s="251">
        <v>3</v>
      </c>
      <c r="E6" s="251">
        <v>3</v>
      </c>
      <c r="F6" s="252">
        <v>4</v>
      </c>
      <c r="G6" s="252">
        <v>11</v>
      </c>
      <c r="H6" s="252">
        <v>1</v>
      </c>
      <c r="I6" s="252">
        <v>0</v>
      </c>
      <c r="J6" s="252">
        <v>0</v>
      </c>
      <c r="K6" s="252">
        <v>0</v>
      </c>
      <c r="L6" s="252">
        <v>0</v>
      </c>
      <c r="M6" s="252">
        <v>0</v>
      </c>
      <c r="N6" s="69"/>
    </row>
    <row r="7" spans="1:14" ht="14.25" customHeight="1">
      <c r="A7" s="72" t="s">
        <v>38</v>
      </c>
      <c r="B7" s="251">
        <v>22</v>
      </c>
      <c r="C7" s="251">
        <v>17</v>
      </c>
      <c r="D7" s="251">
        <v>22</v>
      </c>
      <c r="E7" s="251">
        <v>16</v>
      </c>
      <c r="F7" s="252">
        <v>10</v>
      </c>
      <c r="G7" s="252">
        <v>11</v>
      </c>
      <c r="H7" s="252">
        <v>3</v>
      </c>
      <c r="I7" s="252">
        <v>0</v>
      </c>
      <c r="J7" s="252">
        <v>0</v>
      </c>
      <c r="K7" s="252">
        <v>0</v>
      </c>
      <c r="L7" s="252">
        <v>0</v>
      </c>
      <c r="M7" s="252">
        <v>0</v>
      </c>
      <c r="N7" s="69"/>
    </row>
    <row r="8" spans="1:14" ht="14.25" customHeight="1">
      <c r="A8" s="72" t="s">
        <v>39</v>
      </c>
      <c r="B8" s="251">
        <v>0</v>
      </c>
      <c r="C8" s="251">
        <v>2</v>
      </c>
      <c r="D8" s="251">
        <v>0</v>
      </c>
      <c r="E8" s="251">
        <v>2</v>
      </c>
      <c r="F8" s="252">
        <v>4</v>
      </c>
      <c r="G8" s="252">
        <v>4</v>
      </c>
      <c r="H8" s="252">
        <v>1</v>
      </c>
      <c r="I8" s="252">
        <v>1</v>
      </c>
      <c r="J8" s="252">
        <v>0</v>
      </c>
      <c r="K8" s="252">
        <v>0</v>
      </c>
      <c r="L8" s="252">
        <v>0</v>
      </c>
      <c r="M8" s="252">
        <v>0</v>
      </c>
      <c r="N8" s="69"/>
    </row>
    <row r="9" spans="1:14" ht="14.25" customHeight="1">
      <c r="A9" s="72" t="s">
        <v>40</v>
      </c>
      <c r="B9" s="251">
        <v>0</v>
      </c>
      <c r="C9" s="251">
        <v>1</v>
      </c>
      <c r="D9" s="251">
        <v>0</v>
      </c>
      <c r="E9" s="251">
        <v>1</v>
      </c>
      <c r="F9" s="252">
        <v>3</v>
      </c>
      <c r="G9" s="252">
        <v>1</v>
      </c>
      <c r="H9" s="252">
        <v>1</v>
      </c>
      <c r="I9" s="252">
        <v>0</v>
      </c>
      <c r="J9" s="252">
        <v>0</v>
      </c>
      <c r="K9" s="252">
        <v>0</v>
      </c>
      <c r="L9" s="252">
        <v>0</v>
      </c>
      <c r="M9" s="252">
        <v>0</v>
      </c>
      <c r="N9" s="69"/>
    </row>
    <row r="10" spans="1:14" ht="14.25" customHeight="1">
      <c r="A10" s="72" t="s">
        <v>41</v>
      </c>
      <c r="B10" s="251">
        <v>5</v>
      </c>
      <c r="C10" s="251">
        <v>4</v>
      </c>
      <c r="D10" s="251">
        <v>5</v>
      </c>
      <c r="E10" s="251">
        <v>4</v>
      </c>
      <c r="F10" s="252">
        <v>4</v>
      </c>
      <c r="G10" s="252">
        <v>8</v>
      </c>
      <c r="H10" s="252">
        <v>0</v>
      </c>
      <c r="I10" s="252">
        <v>3</v>
      </c>
      <c r="J10" s="252">
        <v>0</v>
      </c>
      <c r="K10" s="252">
        <v>0</v>
      </c>
      <c r="L10" s="252">
        <v>0</v>
      </c>
      <c r="M10" s="252">
        <v>2</v>
      </c>
      <c r="N10" s="69"/>
    </row>
    <row r="11" spans="1:14" ht="14.25" customHeight="1">
      <c r="A11" s="72" t="s">
        <v>42</v>
      </c>
      <c r="B11" s="251">
        <v>4</v>
      </c>
      <c r="C11" s="251">
        <v>4</v>
      </c>
      <c r="D11" s="251">
        <v>4</v>
      </c>
      <c r="E11" s="251">
        <v>4</v>
      </c>
      <c r="F11" s="252">
        <v>13</v>
      </c>
      <c r="G11" s="252">
        <v>7</v>
      </c>
      <c r="H11" s="252">
        <v>1</v>
      </c>
      <c r="I11" s="252">
        <v>0</v>
      </c>
      <c r="J11" s="252">
        <v>1</v>
      </c>
      <c r="K11" s="252">
        <v>0</v>
      </c>
      <c r="L11" s="252">
        <v>0</v>
      </c>
      <c r="M11" s="252">
        <v>0</v>
      </c>
      <c r="N11" s="69"/>
    </row>
    <row r="12" spans="1:14" ht="14.25" customHeight="1">
      <c r="A12" s="72" t="s">
        <v>43</v>
      </c>
      <c r="B12" s="251">
        <v>9</v>
      </c>
      <c r="C12" s="251">
        <v>10</v>
      </c>
      <c r="D12" s="251">
        <v>9</v>
      </c>
      <c r="E12" s="251">
        <v>10</v>
      </c>
      <c r="F12" s="252">
        <v>4</v>
      </c>
      <c r="G12" s="252">
        <v>9</v>
      </c>
      <c r="H12" s="252">
        <v>0</v>
      </c>
      <c r="I12" s="252">
        <v>1</v>
      </c>
      <c r="J12" s="252">
        <v>0</v>
      </c>
      <c r="K12" s="252">
        <v>1</v>
      </c>
      <c r="L12" s="252">
        <v>0</v>
      </c>
      <c r="M12" s="252">
        <v>0</v>
      </c>
      <c r="N12" s="69"/>
    </row>
    <row r="13" spans="1:14" ht="14.25" customHeight="1">
      <c r="A13" s="72" t="s">
        <v>44</v>
      </c>
      <c r="B13" s="251">
        <v>0</v>
      </c>
      <c r="C13" s="251">
        <v>0</v>
      </c>
      <c r="D13" s="251">
        <v>0</v>
      </c>
      <c r="E13" s="251">
        <v>0</v>
      </c>
      <c r="F13" s="252">
        <v>4</v>
      </c>
      <c r="G13" s="252">
        <v>6</v>
      </c>
      <c r="H13" s="252">
        <v>1</v>
      </c>
      <c r="I13" s="252">
        <v>1</v>
      </c>
      <c r="J13" s="253">
        <v>0</v>
      </c>
      <c r="K13" s="253">
        <v>0</v>
      </c>
      <c r="L13" s="252">
        <v>1</v>
      </c>
      <c r="M13" s="252">
        <v>0</v>
      </c>
      <c r="N13" s="69"/>
    </row>
    <row r="14" spans="1:14" ht="14.25" customHeight="1">
      <c r="A14" s="72" t="s">
        <v>45</v>
      </c>
      <c r="B14" s="251">
        <v>6</v>
      </c>
      <c r="C14" s="251">
        <v>2</v>
      </c>
      <c r="D14" s="251">
        <v>6</v>
      </c>
      <c r="E14" s="251">
        <v>2</v>
      </c>
      <c r="F14" s="252">
        <v>12</v>
      </c>
      <c r="G14" s="252">
        <v>3</v>
      </c>
      <c r="H14" s="252">
        <v>2</v>
      </c>
      <c r="I14" s="252">
        <v>0</v>
      </c>
      <c r="J14" s="252">
        <v>0</v>
      </c>
      <c r="K14" s="252">
        <v>0</v>
      </c>
      <c r="L14" s="252">
        <v>1</v>
      </c>
      <c r="M14" s="252">
        <v>0</v>
      </c>
      <c r="N14" s="69"/>
    </row>
    <row r="15" spans="1:14" ht="14.25" customHeight="1">
      <c r="A15" s="72" t="s">
        <v>46</v>
      </c>
      <c r="B15" s="251">
        <v>7</v>
      </c>
      <c r="C15" s="251">
        <v>7</v>
      </c>
      <c r="D15" s="251">
        <v>7</v>
      </c>
      <c r="E15" s="251">
        <v>7</v>
      </c>
      <c r="F15" s="252">
        <v>8</v>
      </c>
      <c r="G15" s="252">
        <v>12</v>
      </c>
      <c r="H15" s="252">
        <v>0</v>
      </c>
      <c r="I15" s="252">
        <v>1</v>
      </c>
      <c r="J15" s="252">
        <v>0</v>
      </c>
      <c r="K15" s="252">
        <v>1</v>
      </c>
      <c r="L15" s="252">
        <v>0</v>
      </c>
      <c r="M15" s="252">
        <v>1</v>
      </c>
      <c r="N15" s="69"/>
    </row>
    <row r="16" spans="1:14" ht="14.25" customHeight="1">
      <c r="A16" s="72" t="s">
        <v>47</v>
      </c>
      <c r="B16" s="251">
        <v>10</v>
      </c>
      <c r="C16" s="251">
        <v>13</v>
      </c>
      <c r="D16" s="251">
        <v>10</v>
      </c>
      <c r="E16" s="251">
        <v>13</v>
      </c>
      <c r="F16" s="252">
        <v>6</v>
      </c>
      <c r="G16" s="252">
        <v>3</v>
      </c>
      <c r="H16" s="252">
        <v>0</v>
      </c>
      <c r="I16" s="252">
        <v>0</v>
      </c>
      <c r="J16" s="252">
        <v>0</v>
      </c>
      <c r="K16" s="252">
        <v>0</v>
      </c>
      <c r="L16" s="252">
        <v>0</v>
      </c>
      <c r="M16" s="252">
        <v>0</v>
      </c>
      <c r="N16" s="69"/>
    </row>
    <row r="17" spans="1:14" ht="14.25" customHeight="1">
      <c r="A17" s="72" t="s">
        <v>48</v>
      </c>
      <c r="B17" s="251">
        <v>43</v>
      </c>
      <c r="C17" s="251">
        <v>37</v>
      </c>
      <c r="D17" s="251">
        <v>42</v>
      </c>
      <c r="E17" s="251">
        <v>37</v>
      </c>
      <c r="F17" s="252">
        <v>25</v>
      </c>
      <c r="G17" s="252">
        <v>38</v>
      </c>
      <c r="H17" s="252">
        <v>0</v>
      </c>
      <c r="I17" s="252">
        <v>2</v>
      </c>
      <c r="J17" s="252">
        <v>0</v>
      </c>
      <c r="K17" s="252">
        <v>1</v>
      </c>
      <c r="L17" s="252">
        <v>0</v>
      </c>
      <c r="M17" s="252">
        <v>0</v>
      </c>
      <c r="N17" s="69"/>
    </row>
    <row r="18" spans="1:14" ht="14.25" customHeight="1">
      <c r="A18" s="72" t="s">
        <v>49</v>
      </c>
      <c r="B18" s="251">
        <v>608</v>
      </c>
      <c r="C18" s="251">
        <v>630</v>
      </c>
      <c r="D18" s="251">
        <v>612</v>
      </c>
      <c r="E18" s="251">
        <v>628</v>
      </c>
      <c r="F18" s="252">
        <v>73</v>
      </c>
      <c r="G18" s="252">
        <v>78</v>
      </c>
      <c r="H18" s="252">
        <v>19</v>
      </c>
      <c r="I18" s="252">
        <v>17</v>
      </c>
      <c r="J18" s="252">
        <v>5</v>
      </c>
      <c r="K18" s="252">
        <v>7</v>
      </c>
      <c r="L18" s="252">
        <v>0</v>
      </c>
      <c r="M18" s="252">
        <v>0</v>
      </c>
      <c r="N18" s="69"/>
    </row>
    <row r="19" spans="1:14" ht="14.25" customHeight="1">
      <c r="A19" s="75" t="s">
        <v>50</v>
      </c>
      <c r="B19" s="255">
        <v>11</v>
      </c>
      <c r="C19" s="255">
        <v>10</v>
      </c>
      <c r="D19" s="255">
        <v>11</v>
      </c>
      <c r="E19" s="255">
        <v>9</v>
      </c>
      <c r="F19" s="255">
        <v>15</v>
      </c>
      <c r="G19" s="255">
        <v>9</v>
      </c>
      <c r="H19" s="255">
        <v>1</v>
      </c>
      <c r="I19" s="255">
        <v>2</v>
      </c>
      <c r="J19" s="255">
        <v>0</v>
      </c>
      <c r="K19" s="255">
        <v>2</v>
      </c>
      <c r="L19" s="255">
        <v>0</v>
      </c>
      <c r="M19" s="255">
        <v>1</v>
      </c>
      <c r="N19" s="69"/>
    </row>
    <row r="20" spans="1:14" ht="15" customHeight="1">
      <c r="A20" s="209" t="s">
        <v>51</v>
      </c>
      <c r="B20" s="256">
        <f>SUM(B5:B19)</f>
        <v>730</v>
      </c>
      <c r="C20" s="257">
        <f t="shared" ref="C20:M20" si="0">SUM(C5:C19)</f>
        <v>742</v>
      </c>
      <c r="D20" s="257">
        <f t="shared" si="0"/>
        <v>733</v>
      </c>
      <c r="E20" s="257">
        <f t="shared" si="0"/>
        <v>738</v>
      </c>
      <c r="F20" s="258">
        <f>SUM(F5:F19)</f>
        <v>196</v>
      </c>
      <c r="G20" s="257">
        <f t="shared" si="0"/>
        <v>207</v>
      </c>
      <c r="H20" s="257">
        <f t="shared" si="0"/>
        <v>34</v>
      </c>
      <c r="I20" s="257">
        <f t="shared" si="0"/>
        <v>29</v>
      </c>
      <c r="J20" s="257">
        <f t="shared" si="0"/>
        <v>6</v>
      </c>
      <c r="K20" s="257">
        <f t="shared" si="0"/>
        <v>12</v>
      </c>
      <c r="L20" s="257">
        <f t="shared" si="0"/>
        <v>2</v>
      </c>
      <c r="M20" s="254">
        <f t="shared" si="0"/>
        <v>4</v>
      </c>
      <c r="N20" s="69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B30" sqref="B30"/>
    </sheetView>
  </sheetViews>
  <sheetFormatPr defaultRowHeight="12.75"/>
  <cols>
    <col min="1" max="1" width="10" style="321" customWidth="1"/>
    <col min="2" max="3" width="6.140625" style="76" customWidth="1"/>
    <col min="4" max="4" width="7.85546875" style="76" customWidth="1"/>
    <col min="5" max="5" width="7.5703125" style="76" customWidth="1"/>
    <col min="6" max="15" width="6.140625" style="76" customWidth="1"/>
    <col min="16" max="256" width="9.140625" style="76"/>
    <col min="257" max="257" width="10" style="76" customWidth="1"/>
    <col min="258" max="259" width="6.140625" style="76" customWidth="1"/>
    <col min="260" max="260" width="7.85546875" style="76" customWidth="1"/>
    <col min="261" max="261" width="7.5703125" style="76" customWidth="1"/>
    <col min="262" max="271" width="6.140625" style="76" customWidth="1"/>
    <col min="272" max="512" width="9.140625" style="76"/>
    <col min="513" max="513" width="10" style="76" customWidth="1"/>
    <col min="514" max="515" width="6.140625" style="76" customWidth="1"/>
    <col min="516" max="516" width="7.85546875" style="76" customWidth="1"/>
    <col min="517" max="517" width="7.5703125" style="76" customWidth="1"/>
    <col min="518" max="527" width="6.140625" style="76" customWidth="1"/>
    <col min="528" max="768" width="9.140625" style="76"/>
    <col min="769" max="769" width="10" style="76" customWidth="1"/>
    <col min="770" max="771" width="6.140625" style="76" customWidth="1"/>
    <col min="772" max="772" width="7.85546875" style="76" customWidth="1"/>
    <col min="773" max="773" width="7.5703125" style="76" customWidth="1"/>
    <col min="774" max="783" width="6.140625" style="76" customWidth="1"/>
    <col min="784" max="1024" width="9.140625" style="76"/>
    <col min="1025" max="1025" width="10" style="76" customWidth="1"/>
    <col min="1026" max="1027" width="6.140625" style="76" customWidth="1"/>
    <col min="1028" max="1028" width="7.85546875" style="76" customWidth="1"/>
    <col min="1029" max="1029" width="7.5703125" style="76" customWidth="1"/>
    <col min="1030" max="1039" width="6.140625" style="76" customWidth="1"/>
    <col min="1040" max="1280" width="9.140625" style="76"/>
    <col min="1281" max="1281" width="10" style="76" customWidth="1"/>
    <col min="1282" max="1283" width="6.140625" style="76" customWidth="1"/>
    <col min="1284" max="1284" width="7.85546875" style="76" customWidth="1"/>
    <col min="1285" max="1285" width="7.5703125" style="76" customWidth="1"/>
    <col min="1286" max="1295" width="6.140625" style="76" customWidth="1"/>
    <col min="1296" max="1536" width="9.140625" style="76"/>
    <col min="1537" max="1537" width="10" style="76" customWidth="1"/>
    <col min="1538" max="1539" width="6.140625" style="76" customWidth="1"/>
    <col min="1540" max="1540" width="7.85546875" style="76" customWidth="1"/>
    <col min="1541" max="1541" width="7.5703125" style="76" customWidth="1"/>
    <col min="1542" max="1551" width="6.140625" style="76" customWidth="1"/>
    <col min="1552" max="1792" width="9.140625" style="76"/>
    <col min="1793" max="1793" width="10" style="76" customWidth="1"/>
    <col min="1794" max="1795" width="6.140625" style="76" customWidth="1"/>
    <col min="1796" max="1796" width="7.85546875" style="76" customWidth="1"/>
    <col min="1797" max="1797" width="7.5703125" style="76" customWidth="1"/>
    <col min="1798" max="1807" width="6.140625" style="76" customWidth="1"/>
    <col min="1808" max="2048" width="9.140625" style="76"/>
    <col min="2049" max="2049" width="10" style="76" customWidth="1"/>
    <col min="2050" max="2051" width="6.140625" style="76" customWidth="1"/>
    <col min="2052" max="2052" width="7.85546875" style="76" customWidth="1"/>
    <col min="2053" max="2053" width="7.5703125" style="76" customWidth="1"/>
    <col min="2054" max="2063" width="6.140625" style="76" customWidth="1"/>
    <col min="2064" max="2304" width="9.140625" style="76"/>
    <col min="2305" max="2305" width="10" style="76" customWidth="1"/>
    <col min="2306" max="2307" width="6.140625" style="76" customWidth="1"/>
    <col min="2308" max="2308" width="7.85546875" style="76" customWidth="1"/>
    <col min="2309" max="2309" width="7.5703125" style="76" customWidth="1"/>
    <col min="2310" max="2319" width="6.140625" style="76" customWidth="1"/>
    <col min="2320" max="2560" width="9.140625" style="76"/>
    <col min="2561" max="2561" width="10" style="76" customWidth="1"/>
    <col min="2562" max="2563" width="6.140625" style="76" customWidth="1"/>
    <col min="2564" max="2564" width="7.85546875" style="76" customWidth="1"/>
    <col min="2565" max="2565" width="7.5703125" style="76" customWidth="1"/>
    <col min="2566" max="2575" width="6.140625" style="76" customWidth="1"/>
    <col min="2576" max="2816" width="9.140625" style="76"/>
    <col min="2817" max="2817" width="10" style="76" customWidth="1"/>
    <col min="2818" max="2819" width="6.140625" style="76" customWidth="1"/>
    <col min="2820" max="2820" width="7.85546875" style="76" customWidth="1"/>
    <col min="2821" max="2821" width="7.5703125" style="76" customWidth="1"/>
    <col min="2822" max="2831" width="6.140625" style="76" customWidth="1"/>
    <col min="2832" max="3072" width="9.140625" style="76"/>
    <col min="3073" max="3073" width="10" style="76" customWidth="1"/>
    <col min="3074" max="3075" width="6.140625" style="76" customWidth="1"/>
    <col min="3076" max="3076" width="7.85546875" style="76" customWidth="1"/>
    <col min="3077" max="3077" width="7.5703125" style="76" customWidth="1"/>
    <col min="3078" max="3087" width="6.140625" style="76" customWidth="1"/>
    <col min="3088" max="3328" width="9.140625" style="76"/>
    <col min="3329" max="3329" width="10" style="76" customWidth="1"/>
    <col min="3330" max="3331" width="6.140625" style="76" customWidth="1"/>
    <col min="3332" max="3332" width="7.85546875" style="76" customWidth="1"/>
    <col min="3333" max="3333" width="7.5703125" style="76" customWidth="1"/>
    <col min="3334" max="3343" width="6.140625" style="76" customWidth="1"/>
    <col min="3344" max="3584" width="9.140625" style="76"/>
    <col min="3585" max="3585" width="10" style="76" customWidth="1"/>
    <col min="3586" max="3587" width="6.140625" style="76" customWidth="1"/>
    <col min="3588" max="3588" width="7.85546875" style="76" customWidth="1"/>
    <col min="3589" max="3589" width="7.5703125" style="76" customWidth="1"/>
    <col min="3590" max="3599" width="6.140625" style="76" customWidth="1"/>
    <col min="3600" max="3840" width="9.140625" style="76"/>
    <col min="3841" max="3841" width="10" style="76" customWidth="1"/>
    <col min="3842" max="3843" width="6.140625" style="76" customWidth="1"/>
    <col min="3844" max="3844" width="7.85546875" style="76" customWidth="1"/>
    <col min="3845" max="3845" width="7.5703125" style="76" customWidth="1"/>
    <col min="3846" max="3855" width="6.140625" style="76" customWidth="1"/>
    <col min="3856" max="4096" width="9.140625" style="76"/>
    <col min="4097" max="4097" width="10" style="76" customWidth="1"/>
    <col min="4098" max="4099" width="6.140625" style="76" customWidth="1"/>
    <col min="4100" max="4100" width="7.85546875" style="76" customWidth="1"/>
    <col min="4101" max="4101" width="7.5703125" style="76" customWidth="1"/>
    <col min="4102" max="4111" width="6.140625" style="76" customWidth="1"/>
    <col min="4112" max="4352" width="9.140625" style="76"/>
    <col min="4353" max="4353" width="10" style="76" customWidth="1"/>
    <col min="4354" max="4355" width="6.140625" style="76" customWidth="1"/>
    <col min="4356" max="4356" width="7.85546875" style="76" customWidth="1"/>
    <col min="4357" max="4357" width="7.5703125" style="76" customWidth="1"/>
    <col min="4358" max="4367" width="6.140625" style="76" customWidth="1"/>
    <col min="4368" max="4608" width="9.140625" style="76"/>
    <col min="4609" max="4609" width="10" style="76" customWidth="1"/>
    <col min="4610" max="4611" width="6.140625" style="76" customWidth="1"/>
    <col min="4612" max="4612" width="7.85546875" style="76" customWidth="1"/>
    <col min="4613" max="4613" width="7.5703125" style="76" customWidth="1"/>
    <col min="4614" max="4623" width="6.140625" style="76" customWidth="1"/>
    <col min="4624" max="4864" width="9.140625" style="76"/>
    <col min="4865" max="4865" width="10" style="76" customWidth="1"/>
    <col min="4866" max="4867" width="6.140625" style="76" customWidth="1"/>
    <col min="4868" max="4868" width="7.85546875" style="76" customWidth="1"/>
    <col min="4869" max="4869" width="7.5703125" style="76" customWidth="1"/>
    <col min="4870" max="4879" width="6.140625" style="76" customWidth="1"/>
    <col min="4880" max="5120" width="9.140625" style="76"/>
    <col min="5121" max="5121" width="10" style="76" customWidth="1"/>
    <col min="5122" max="5123" width="6.140625" style="76" customWidth="1"/>
    <col min="5124" max="5124" width="7.85546875" style="76" customWidth="1"/>
    <col min="5125" max="5125" width="7.5703125" style="76" customWidth="1"/>
    <col min="5126" max="5135" width="6.140625" style="76" customWidth="1"/>
    <col min="5136" max="5376" width="9.140625" style="76"/>
    <col min="5377" max="5377" width="10" style="76" customWidth="1"/>
    <col min="5378" max="5379" width="6.140625" style="76" customWidth="1"/>
    <col min="5380" max="5380" width="7.85546875" style="76" customWidth="1"/>
    <col min="5381" max="5381" width="7.5703125" style="76" customWidth="1"/>
    <col min="5382" max="5391" width="6.140625" style="76" customWidth="1"/>
    <col min="5392" max="5632" width="9.140625" style="76"/>
    <col min="5633" max="5633" width="10" style="76" customWidth="1"/>
    <col min="5634" max="5635" width="6.140625" style="76" customWidth="1"/>
    <col min="5636" max="5636" width="7.85546875" style="76" customWidth="1"/>
    <col min="5637" max="5637" width="7.5703125" style="76" customWidth="1"/>
    <col min="5638" max="5647" width="6.140625" style="76" customWidth="1"/>
    <col min="5648" max="5888" width="9.140625" style="76"/>
    <col min="5889" max="5889" width="10" style="76" customWidth="1"/>
    <col min="5890" max="5891" width="6.140625" style="76" customWidth="1"/>
    <col min="5892" max="5892" width="7.85546875" style="76" customWidth="1"/>
    <col min="5893" max="5893" width="7.5703125" style="76" customWidth="1"/>
    <col min="5894" max="5903" width="6.140625" style="76" customWidth="1"/>
    <col min="5904" max="6144" width="9.140625" style="76"/>
    <col min="6145" max="6145" width="10" style="76" customWidth="1"/>
    <col min="6146" max="6147" width="6.140625" style="76" customWidth="1"/>
    <col min="6148" max="6148" width="7.85546875" style="76" customWidth="1"/>
    <col min="6149" max="6149" width="7.5703125" style="76" customWidth="1"/>
    <col min="6150" max="6159" width="6.140625" style="76" customWidth="1"/>
    <col min="6160" max="6400" width="9.140625" style="76"/>
    <col min="6401" max="6401" width="10" style="76" customWidth="1"/>
    <col min="6402" max="6403" width="6.140625" style="76" customWidth="1"/>
    <col min="6404" max="6404" width="7.85546875" style="76" customWidth="1"/>
    <col min="6405" max="6405" width="7.5703125" style="76" customWidth="1"/>
    <col min="6406" max="6415" width="6.140625" style="76" customWidth="1"/>
    <col min="6416" max="6656" width="9.140625" style="76"/>
    <col min="6657" max="6657" width="10" style="76" customWidth="1"/>
    <col min="6658" max="6659" width="6.140625" style="76" customWidth="1"/>
    <col min="6660" max="6660" width="7.85546875" style="76" customWidth="1"/>
    <col min="6661" max="6661" width="7.5703125" style="76" customWidth="1"/>
    <col min="6662" max="6671" width="6.140625" style="76" customWidth="1"/>
    <col min="6672" max="6912" width="9.140625" style="76"/>
    <col min="6913" max="6913" width="10" style="76" customWidth="1"/>
    <col min="6914" max="6915" width="6.140625" style="76" customWidth="1"/>
    <col min="6916" max="6916" width="7.85546875" style="76" customWidth="1"/>
    <col min="6917" max="6917" width="7.5703125" style="76" customWidth="1"/>
    <col min="6918" max="6927" width="6.140625" style="76" customWidth="1"/>
    <col min="6928" max="7168" width="9.140625" style="76"/>
    <col min="7169" max="7169" width="10" style="76" customWidth="1"/>
    <col min="7170" max="7171" width="6.140625" style="76" customWidth="1"/>
    <col min="7172" max="7172" width="7.85546875" style="76" customWidth="1"/>
    <col min="7173" max="7173" width="7.5703125" style="76" customWidth="1"/>
    <col min="7174" max="7183" width="6.140625" style="76" customWidth="1"/>
    <col min="7184" max="7424" width="9.140625" style="76"/>
    <col min="7425" max="7425" width="10" style="76" customWidth="1"/>
    <col min="7426" max="7427" width="6.140625" style="76" customWidth="1"/>
    <col min="7428" max="7428" width="7.85546875" style="76" customWidth="1"/>
    <col min="7429" max="7429" width="7.5703125" style="76" customWidth="1"/>
    <col min="7430" max="7439" width="6.140625" style="76" customWidth="1"/>
    <col min="7440" max="7680" width="9.140625" style="76"/>
    <col min="7681" max="7681" width="10" style="76" customWidth="1"/>
    <col min="7682" max="7683" width="6.140625" style="76" customWidth="1"/>
    <col min="7684" max="7684" width="7.85546875" style="76" customWidth="1"/>
    <col min="7685" max="7685" width="7.5703125" style="76" customWidth="1"/>
    <col min="7686" max="7695" width="6.140625" style="76" customWidth="1"/>
    <col min="7696" max="7936" width="9.140625" style="76"/>
    <col min="7937" max="7937" width="10" style="76" customWidth="1"/>
    <col min="7938" max="7939" width="6.140625" style="76" customWidth="1"/>
    <col min="7940" max="7940" width="7.85546875" style="76" customWidth="1"/>
    <col min="7941" max="7941" width="7.5703125" style="76" customWidth="1"/>
    <col min="7942" max="7951" width="6.140625" style="76" customWidth="1"/>
    <col min="7952" max="8192" width="9.140625" style="76"/>
    <col min="8193" max="8193" width="10" style="76" customWidth="1"/>
    <col min="8194" max="8195" width="6.140625" style="76" customWidth="1"/>
    <col min="8196" max="8196" width="7.85546875" style="76" customWidth="1"/>
    <col min="8197" max="8197" width="7.5703125" style="76" customWidth="1"/>
    <col min="8198" max="8207" width="6.140625" style="76" customWidth="1"/>
    <col min="8208" max="8448" width="9.140625" style="76"/>
    <col min="8449" max="8449" width="10" style="76" customWidth="1"/>
    <col min="8450" max="8451" width="6.140625" style="76" customWidth="1"/>
    <col min="8452" max="8452" width="7.85546875" style="76" customWidth="1"/>
    <col min="8453" max="8453" width="7.5703125" style="76" customWidth="1"/>
    <col min="8454" max="8463" width="6.140625" style="76" customWidth="1"/>
    <col min="8464" max="8704" width="9.140625" style="76"/>
    <col min="8705" max="8705" width="10" style="76" customWidth="1"/>
    <col min="8706" max="8707" width="6.140625" style="76" customWidth="1"/>
    <col min="8708" max="8708" width="7.85546875" style="76" customWidth="1"/>
    <col min="8709" max="8709" width="7.5703125" style="76" customWidth="1"/>
    <col min="8710" max="8719" width="6.140625" style="76" customWidth="1"/>
    <col min="8720" max="8960" width="9.140625" style="76"/>
    <col min="8961" max="8961" width="10" style="76" customWidth="1"/>
    <col min="8962" max="8963" width="6.140625" style="76" customWidth="1"/>
    <col min="8964" max="8964" width="7.85546875" style="76" customWidth="1"/>
    <col min="8965" max="8965" width="7.5703125" style="76" customWidth="1"/>
    <col min="8966" max="8975" width="6.140625" style="76" customWidth="1"/>
    <col min="8976" max="9216" width="9.140625" style="76"/>
    <col min="9217" max="9217" width="10" style="76" customWidth="1"/>
    <col min="9218" max="9219" width="6.140625" style="76" customWidth="1"/>
    <col min="9220" max="9220" width="7.85546875" style="76" customWidth="1"/>
    <col min="9221" max="9221" width="7.5703125" style="76" customWidth="1"/>
    <col min="9222" max="9231" width="6.140625" style="76" customWidth="1"/>
    <col min="9232" max="9472" width="9.140625" style="76"/>
    <col min="9473" max="9473" width="10" style="76" customWidth="1"/>
    <col min="9474" max="9475" width="6.140625" style="76" customWidth="1"/>
    <col min="9476" max="9476" width="7.85546875" style="76" customWidth="1"/>
    <col min="9477" max="9477" width="7.5703125" style="76" customWidth="1"/>
    <col min="9478" max="9487" width="6.140625" style="76" customWidth="1"/>
    <col min="9488" max="9728" width="9.140625" style="76"/>
    <col min="9729" max="9729" width="10" style="76" customWidth="1"/>
    <col min="9730" max="9731" width="6.140625" style="76" customWidth="1"/>
    <col min="9732" max="9732" width="7.85546875" style="76" customWidth="1"/>
    <col min="9733" max="9733" width="7.5703125" style="76" customWidth="1"/>
    <col min="9734" max="9743" width="6.140625" style="76" customWidth="1"/>
    <col min="9744" max="9984" width="9.140625" style="76"/>
    <col min="9985" max="9985" width="10" style="76" customWidth="1"/>
    <col min="9986" max="9987" width="6.140625" style="76" customWidth="1"/>
    <col min="9988" max="9988" width="7.85546875" style="76" customWidth="1"/>
    <col min="9989" max="9989" width="7.5703125" style="76" customWidth="1"/>
    <col min="9990" max="9999" width="6.140625" style="76" customWidth="1"/>
    <col min="10000" max="10240" width="9.140625" style="76"/>
    <col min="10241" max="10241" width="10" style="76" customWidth="1"/>
    <col min="10242" max="10243" width="6.140625" style="76" customWidth="1"/>
    <col min="10244" max="10244" width="7.85546875" style="76" customWidth="1"/>
    <col min="10245" max="10245" width="7.5703125" style="76" customWidth="1"/>
    <col min="10246" max="10255" width="6.140625" style="76" customWidth="1"/>
    <col min="10256" max="10496" width="9.140625" style="76"/>
    <col min="10497" max="10497" width="10" style="76" customWidth="1"/>
    <col min="10498" max="10499" width="6.140625" style="76" customWidth="1"/>
    <col min="10500" max="10500" width="7.85546875" style="76" customWidth="1"/>
    <col min="10501" max="10501" width="7.5703125" style="76" customWidth="1"/>
    <col min="10502" max="10511" width="6.140625" style="76" customWidth="1"/>
    <col min="10512" max="10752" width="9.140625" style="76"/>
    <col min="10753" max="10753" width="10" style="76" customWidth="1"/>
    <col min="10754" max="10755" width="6.140625" style="76" customWidth="1"/>
    <col min="10756" max="10756" width="7.85546875" style="76" customWidth="1"/>
    <col min="10757" max="10757" width="7.5703125" style="76" customWidth="1"/>
    <col min="10758" max="10767" width="6.140625" style="76" customWidth="1"/>
    <col min="10768" max="11008" width="9.140625" style="76"/>
    <col min="11009" max="11009" width="10" style="76" customWidth="1"/>
    <col min="11010" max="11011" width="6.140625" style="76" customWidth="1"/>
    <col min="11012" max="11012" width="7.85546875" style="76" customWidth="1"/>
    <col min="11013" max="11013" width="7.5703125" style="76" customWidth="1"/>
    <col min="11014" max="11023" width="6.140625" style="76" customWidth="1"/>
    <col min="11024" max="11264" width="9.140625" style="76"/>
    <col min="11265" max="11265" width="10" style="76" customWidth="1"/>
    <col min="11266" max="11267" width="6.140625" style="76" customWidth="1"/>
    <col min="11268" max="11268" width="7.85546875" style="76" customWidth="1"/>
    <col min="11269" max="11269" width="7.5703125" style="76" customWidth="1"/>
    <col min="11270" max="11279" width="6.140625" style="76" customWidth="1"/>
    <col min="11280" max="11520" width="9.140625" style="76"/>
    <col min="11521" max="11521" width="10" style="76" customWidth="1"/>
    <col min="11522" max="11523" width="6.140625" style="76" customWidth="1"/>
    <col min="11524" max="11524" width="7.85546875" style="76" customWidth="1"/>
    <col min="11525" max="11525" width="7.5703125" style="76" customWidth="1"/>
    <col min="11526" max="11535" width="6.140625" style="76" customWidth="1"/>
    <col min="11536" max="11776" width="9.140625" style="76"/>
    <col min="11777" max="11777" width="10" style="76" customWidth="1"/>
    <col min="11778" max="11779" width="6.140625" style="76" customWidth="1"/>
    <col min="11780" max="11780" width="7.85546875" style="76" customWidth="1"/>
    <col min="11781" max="11781" width="7.5703125" style="76" customWidth="1"/>
    <col min="11782" max="11791" width="6.140625" style="76" customWidth="1"/>
    <col min="11792" max="12032" width="9.140625" style="76"/>
    <col min="12033" max="12033" width="10" style="76" customWidth="1"/>
    <col min="12034" max="12035" width="6.140625" style="76" customWidth="1"/>
    <col min="12036" max="12036" width="7.85546875" style="76" customWidth="1"/>
    <col min="12037" max="12037" width="7.5703125" style="76" customWidth="1"/>
    <col min="12038" max="12047" width="6.140625" style="76" customWidth="1"/>
    <col min="12048" max="12288" width="9.140625" style="76"/>
    <col min="12289" max="12289" width="10" style="76" customWidth="1"/>
    <col min="12290" max="12291" width="6.140625" style="76" customWidth="1"/>
    <col min="12292" max="12292" width="7.85546875" style="76" customWidth="1"/>
    <col min="12293" max="12293" width="7.5703125" style="76" customWidth="1"/>
    <col min="12294" max="12303" width="6.140625" style="76" customWidth="1"/>
    <col min="12304" max="12544" width="9.140625" style="76"/>
    <col min="12545" max="12545" width="10" style="76" customWidth="1"/>
    <col min="12546" max="12547" width="6.140625" style="76" customWidth="1"/>
    <col min="12548" max="12548" width="7.85546875" style="76" customWidth="1"/>
    <col min="12549" max="12549" width="7.5703125" style="76" customWidth="1"/>
    <col min="12550" max="12559" width="6.140625" style="76" customWidth="1"/>
    <col min="12560" max="12800" width="9.140625" style="76"/>
    <col min="12801" max="12801" width="10" style="76" customWidth="1"/>
    <col min="12802" max="12803" width="6.140625" style="76" customWidth="1"/>
    <col min="12804" max="12804" width="7.85546875" style="76" customWidth="1"/>
    <col min="12805" max="12805" width="7.5703125" style="76" customWidth="1"/>
    <col min="12806" max="12815" width="6.140625" style="76" customWidth="1"/>
    <col min="12816" max="13056" width="9.140625" style="76"/>
    <col min="13057" max="13057" width="10" style="76" customWidth="1"/>
    <col min="13058" max="13059" width="6.140625" style="76" customWidth="1"/>
    <col min="13060" max="13060" width="7.85546875" style="76" customWidth="1"/>
    <col min="13061" max="13061" width="7.5703125" style="76" customWidth="1"/>
    <col min="13062" max="13071" width="6.140625" style="76" customWidth="1"/>
    <col min="13072" max="13312" width="9.140625" style="76"/>
    <col min="13313" max="13313" width="10" style="76" customWidth="1"/>
    <col min="13314" max="13315" width="6.140625" style="76" customWidth="1"/>
    <col min="13316" max="13316" width="7.85546875" style="76" customWidth="1"/>
    <col min="13317" max="13317" width="7.5703125" style="76" customWidth="1"/>
    <col min="13318" max="13327" width="6.140625" style="76" customWidth="1"/>
    <col min="13328" max="13568" width="9.140625" style="76"/>
    <col min="13569" max="13569" width="10" style="76" customWidth="1"/>
    <col min="13570" max="13571" width="6.140625" style="76" customWidth="1"/>
    <col min="13572" max="13572" width="7.85546875" style="76" customWidth="1"/>
    <col min="13573" max="13573" width="7.5703125" style="76" customWidth="1"/>
    <col min="13574" max="13583" width="6.140625" style="76" customWidth="1"/>
    <col min="13584" max="13824" width="9.140625" style="76"/>
    <col min="13825" max="13825" width="10" style="76" customWidth="1"/>
    <col min="13826" max="13827" width="6.140625" style="76" customWidth="1"/>
    <col min="13828" max="13828" width="7.85546875" style="76" customWidth="1"/>
    <col min="13829" max="13829" width="7.5703125" style="76" customWidth="1"/>
    <col min="13830" max="13839" width="6.140625" style="76" customWidth="1"/>
    <col min="13840" max="14080" width="9.140625" style="76"/>
    <col min="14081" max="14081" width="10" style="76" customWidth="1"/>
    <col min="14082" max="14083" width="6.140625" style="76" customWidth="1"/>
    <col min="14084" max="14084" width="7.85546875" style="76" customWidth="1"/>
    <col min="14085" max="14085" width="7.5703125" style="76" customWidth="1"/>
    <col min="14086" max="14095" width="6.140625" style="76" customWidth="1"/>
    <col min="14096" max="14336" width="9.140625" style="76"/>
    <col min="14337" max="14337" width="10" style="76" customWidth="1"/>
    <col min="14338" max="14339" width="6.140625" style="76" customWidth="1"/>
    <col min="14340" max="14340" width="7.85546875" style="76" customWidth="1"/>
    <col min="14341" max="14341" width="7.5703125" style="76" customWidth="1"/>
    <col min="14342" max="14351" width="6.140625" style="76" customWidth="1"/>
    <col min="14352" max="14592" width="9.140625" style="76"/>
    <col min="14593" max="14593" width="10" style="76" customWidth="1"/>
    <col min="14594" max="14595" width="6.140625" style="76" customWidth="1"/>
    <col min="14596" max="14596" width="7.85546875" style="76" customWidth="1"/>
    <col min="14597" max="14597" width="7.5703125" style="76" customWidth="1"/>
    <col min="14598" max="14607" width="6.140625" style="76" customWidth="1"/>
    <col min="14608" max="14848" width="9.140625" style="76"/>
    <col min="14849" max="14849" width="10" style="76" customWidth="1"/>
    <col min="14850" max="14851" width="6.140625" style="76" customWidth="1"/>
    <col min="14852" max="14852" width="7.85546875" style="76" customWidth="1"/>
    <col min="14853" max="14853" width="7.5703125" style="76" customWidth="1"/>
    <col min="14854" max="14863" width="6.140625" style="76" customWidth="1"/>
    <col min="14864" max="15104" width="9.140625" style="76"/>
    <col min="15105" max="15105" width="10" style="76" customWidth="1"/>
    <col min="15106" max="15107" width="6.140625" style="76" customWidth="1"/>
    <col min="15108" max="15108" width="7.85546875" style="76" customWidth="1"/>
    <col min="15109" max="15109" width="7.5703125" style="76" customWidth="1"/>
    <col min="15110" max="15119" width="6.140625" style="76" customWidth="1"/>
    <col min="15120" max="15360" width="9.140625" style="76"/>
    <col min="15361" max="15361" width="10" style="76" customWidth="1"/>
    <col min="15362" max="15363" width="6.140625" style="76" customWidth="1"/>
    <col min="15364" max="15364" width="7.85546875" style="76" customWidth="1"/>
    <col min="15365" max="15365" width="7.5703125" style="76" customWidth="1"/>
    <col min="15366" max="15375" width="6.140625" style="76" customWidth="1"/>
    <col min="15376" max="15616" width="9.140625" style="76"/>
    <col min="15617" max="15617" width="10" style="76" customWidth="1"/>
    <col min="15618" max="15619" width="6.140625" style="76" customWidth="1"/>
    <col min="15620" max="15620" width="7.85546875" style="76" customWidth="1"/>
    <col min="15621" max="15621" width="7.5703125" style="76" customWidth="1"/>
    <col min="15622" max="15631" width="6.140625" style="76" customWidth="1"/>
    <col min="15632" max="15872" width="9.140625" style="76"/>
    <col min="15873" max="15873" width="10" style="76" customWidth="1"/>
    <col min="15874" max="15875" width="6.140625" style="76" customWidth="1"/>
    <col min="15876" max="15876" width="7.85546875" style="76" customWidth="1"/>
    <col min="15877" max="15877" width="7.5703125" style="76" customWidth="1"/>
    <col min="15878" max="15887" width="6.140625" style="76" customWidth="1"/>
    <col min="15888" max="16128" width="9.140625" style="76"/>
    <col min="16129" max="16129" width="10" style="76" customWidth="1"/>
    <col min="16130" max="16131" width="6.140625" style="76" customWidth="1"/>
    <col min="16132" max="16132" width="7.85546875" style="76" customWidth="1"/>
    <col min="16133" max="16133" width="7.5703125" style="76" customWidth="1"/>
    <col min="16134" max="16143" width="6.140625" style="76" customWidth="1"/>
    <col min="16144" max="16384" width="9.140625" style="76"/>
  </cols>
  <sheetData>
    <row r="1" spans="1:15">
      <c r="A1" s="504" t="s">
        <v>98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>
      <c r="G2" s="77"/>
      <c r="L2" s="505" t="s">
        <v>533</v>
      </c>
      <c r="M2" s="505"/>
    </row>
    <row r="3" spans="1:15">
      <c r="A3" s="322"/>
      <c r="B3" s="506" t="s">
        <v>99</v>
      </c>
      <c r="C3" s="507"/>
      <c r="D3" s="78"/>
      <c r="E3" s="79"/>
      <c r="F3" s="80" t="s">
        <v>100</v>
      </c>
      <c r="G3" s="80"/>
      <c r="H3" s="81" t="s">
        <v>101</v>
      </c>
      <c r="I3" s="82"/>
      <c r="J3" s="82"/>
      <c r="K3" s="82"/>
      <c r="L3" s="82"/>
      <c r="M3" s="82"/>
      <c r="N3" s="80"/>
      <c r="O3" s="79"/>
    </row>
    <row r="4" spans="1:15" ht="12.75" customHeight="1">
      <c r="A4" s="323" t="s">
        <v>35</v>
      </c>
      <c r="B4" s="508" t="s">
        <v>102</v>
      </c>
      <c r="C4" s="509"/>
      <c r="D4" s="508" t="s">
        <v>103</v>
      </c>
      <c r="E4" s="510"/>
      <c r="F4" s="349" t="s">
        <v>104</v>
      </c>
      <c r="G4" s="350"/>
      <c r="H4" s="511" t="s">
        <v>105</v>
      </c>
      <c r="I4" s="512"/>
      <c r="J4" s="511" t="s">
        <v>106</v>
      </c>
      <c r="K4" s="512"/>
      <c r="L4" s="511" t="s">
        <v>107</v>
      </c>
      <c r="M4" s="512"/>
      <c r="N4" s="515" t="s">
        <v>108</v>
      </c>
      <c r="O4" s="516"/>
    </row>
    <row r="5" spans="1:15">
      <c r="A5" s="323"/>
      <c r="B5" s="519" t="s">
        <v>109</v>
      </c>
      <c r="C5" s="520"/>
      <c r="D5" s="84"/>
      <c r="E5" s="85"/>
      <c r="F5" s="351" t="s">
        <v>110</v>
      </c>
      <c r="G5" s="352"/>
      <c r="H5" s="513"/>
      <c r="I5" s="514"/>
      <c r="J5" s="513" t="s">
        <v>111</v>
      </c>
      <c r="K5" s="514"/>
      <c r="L5" s="513"/>
      <c r="M5" s="514"/>
      <c r="N5" s="517"/>
      <c r="O5" s="518"/>
    </row>
    <row r="6" spans="1:15">
      <c r="A6" s="86"/>
      <c r="B6" s="259">
        <v>2015</v>
      </c>
      <c r="C6" s="259">
        <v>2016</v>
      </c>
      <c r="D6" s="259">
        <v>2015</v>
      </c>
      <c r="E6" s="259">
        <v>2016</v>
      </c>
      <c r="F6" s="259">
        <v>2015</v>
      </c>
      <c r="G6" s="259">
        <v>2016</v>
      </c>
      <c r="H6" s="259">
        <v>2015</v>
      </c>
      <c r="I6" s="259">
        <v>2016</v>
      </c>
      <c r="J6" s="259">
        <v>2015</v>
      </c>
      <c r="K6" s="259">
        <v>2016</v>
      </c>
      <c r="L6" s="259">
        <v>2015</v>
      </c>
      <c r="M6" s="259">
        <v>2016</v>
      </c>
      <c r="N6" s="259">
        <v>2015</v>
      </c>
      <c r="O6" s="259">
        <v>2016</v>
      </c>
    </row>
    <row r="7" spans="1:15" ht="14.25" customHeight="1">
      <c r="A7" s="87" t="s">
        <v>112</v>
      </c>
      <c r="B7" s="248">
        <v>140</v>
      </c>
      <c r="C7" s="249">
        <v>158</v>
      </c>
      <c r="D7" s="353">
        <v>895</v>
      </c>
      <c r="E7" s="354">
        <v>1278</v>
      </c>
      <c r="F7" s="353">
        <v>6</v>
      </c>
      <c r="G7" s="354">
        <v>10</v>
      </c>
      <c r="H7" s="353">
        <v>0</v>
      </c>
      <c r="I7" s="354">
        <v>0</v>
      </c>
      <c r="J7" s="353">
        <v>0</v>
      </c>
      <c r="K7" s="354">
        <v>0</v>
      </c>
      <c r="L7" s="353">
        <v>1</v>
      </c>
      <c r="M7" s="354">
        <v>2</v>
      </c>
      <c r="N7" s="353">
        <v>2</v>
      </c>
      <c r="O7" s="354">
        <v>1</v>
      </c>
    </row>
    <row r="8" spans="1:15" ht="14.25" customHeight="1">
      <c r="A8" s="88" t="s">
        <v>113</v>
      </c>
      <c r="B8" s="355">
        <v>138</v>
      </c>
      <c r="C8" s="349">
        <v>159</v>
      </c>
      <c r="D8" s="355">
        <v>1393</v>
      </c>
      <c r="E8" s="349">
        <v>2051</v>
      </c>
      <c r="F8" s="355">
        <v>3</v>
      </c>
      <c r="G8" s="349">
        <v>12</v>
      </c>
      <c r="H8" s="355">
        <v>1</v>
      </c>
      <c r="I8" s="349">
        <v>0</v>
      </c>
      <c r="J8" s="355">
        <v>0</v>
      </c>
      <c r="K8" s="349">
        <v>0</v>
      </c>
      <c r="L8" s="355">
        <v>0</v>
      </c>
      <c r="M8" s="349">
        <v>0</v>
      </c>
      <c r="N8" s="355">
        <v>2</v>
      </c>
      <c r="O8" s="349">
        <v>0</v>
      </c>
    </row>
    <row r="9" spans="1:15" ht="14.25" customHeight="1">
      <c r="A9" s="88" t="s">
        <v>114</v>
      </c>
      <c r="B9" s="356">
        <v>157</v>
      </c>
      <c r="C9" s="349">
        <v>169</v>
      </c>
      <c r="D9" s="356">
        <v>2785</v>
      </c>
      <c r="E9" s="349">
        <v>4850</v>
      </c>
      <c r="F9" s="356">
        <v>9</v>
      </c>
      <c r="G9" s="349">
        <v>26</v>
      </c>
      <c r="H9" s="356">
        <v>1</v>
      </c>
      <c r="I9" s="349">
        <v>0</v>
      </c>
      <c r="J9" s="356">
        <v>2</v>
      </c>
      <c r="K9" s="349">
        <v>0</v>
      </c>
      <c r="L9" s="356">
        <v>0</v>
      </c>
      <c r="M9" s="349">
        <v>0</v>
      </c>
      <c r="N9" s="356">
        <v>0</v>
      </c>
      <c r="O9" s="349">
        <v>1</v>
      </c>
    </row>
    <row r="10" spans="1:15" ht="14.25" customHeight="1">
      <c r="A10" s="88" t="s">
        <v>115</v>
      </c>
      <c r="B10" s="356">
        <v>108</v>
      </c>
      <c r="C10" s="83">
        <v>163</v>
      </c>
      <c r="D10" s="356">
        <v>916</v>
      </c>
      <c r="E10" s="83">
        <v>1452</v>
      </c>
      <c r="F10" s="356">
        <v>2</v>
      </c>
      <c r="G10" s="83">
        <v>4</v>
      </c>
      <c r="H10" s="356">
        <v>1</v>
      </c>
      <c r="I10" s="83">
        <v>1</v>
      </c>
      <c r="J10" s="356">
        <v>0</v>
      </c>
      <c r="K10" s="83">
        <v>0</v>
      </c>
      <c r="L10" s="356">
        <v>1</v>
      </c>
      <c r="M10" s="83">
        <v>0</v>
      </c>
      <c r="N10" s="356">
        <v>0</v>
      </c>
      <c r="O10" s="83">
        <v>0</v>
      </c>
    </row>
    <row r="11" spans="1:15" ht="14.25" customHeight="1">
      <c r="A11" s="88" t="s">
        <v>116</v>
      </c>
      <c r="B11" s="356">
        <v>85</v>
      </c>
      <c r="C11" s="83">
        <v>160</v>
      </c>
      <c r="D11" s="356">
        <v>1435</v>
      </c>
      <c r="E11" s="83">
        <v>1807</v>
      </c>
      <c r="F11" s="356">
        <v>0</v>
      </c>
      <c r="G11" s="83">
        <v>12</v>
      </c>
      <c r="H11" s="356">
        <v>0</v>
      </c>
      <c r="I11" s="83">
        <v>0</v>
      </c>
      <c r="J11" s="356">
        <v>0</v>
      </c>
      <c r="K11" s="83">
        <v>0</v>
      </c>
      <c r="L11" s="356">
        <v>0</v>
      </c>
      <c r="M11" s="83">
        <v>1</v>
      </c>
      <c r="N11" s="356">
        <v>0</v>
      </c>
      <c r="O11" s="83">
        <v>0</v>
      </c>
    </row>
    <row r="12" spans="1:15" ht="14.25" customHeight="1">
      <c r="A12" s="88" t="s">
        <v>117</v>
      </c>
      <c r="B12" s="356">
        <v>118</v>
      </c>
      <c r="C12" s="83">
        <v>148</v>
      </c>
      <c r="D12" s="356">
        <v>3565</v>
      </c>
      <c r="E12" s="83">
        <v>4122</v>
      </c>
      <c r="F12" s="356">
        <v>6</v>
      </c>
      <c r="G12" s="83">
        <v>15</v>
      </c>
      <c r="H12" s="356">
        <v>0</v>
      </c>
      <c r="I12" s="83">
        <v>0</v>
      </c>
      <c r="J12" s="356">
        <v>0</v>
      </c>
      <c r="K12" s="83">
        <v>0</v>
      </c>
      <c r="L12" s="356">
        <v>2</v>
      </c>
      <c r="M12" s="83">
        <v>1</v>
      </c>
      <c r="N12" s="356">
        <v>0</v>
      </c>
      <c r="O12" s="83">
        <v>1</v>
      </c>
    </row>
    <row r="13" spans="1:15" ht="14.25" customHeight="1">
      <c r="A13" s="88" t="s">
        <v>118</v>
      </c>
      <c r="B13" s="356">
        <v>57</v>
      </c>
      <c r="C13" s="83">
        <v>125</v>
      </c>
      <c r="D13" s="356">
        <v>1615</v>
      </c>
      <c r="E13" s="83">
        <v>1832</v>
      </c>
      <c r="F13" s="356">
        <v>14</v>
      </c>
      <c r="G13" s="83">
        <v>16</v>
      </c>
      <c r="H13" s="356">
        <v>1</v>
      </c>
      <c r="I13" s="83">
        <v>2</v>
      </c>
      <c r="J13" s="356">
        <v>0</v>
      </c>
      <c r="K13" s="83">
        <v>0</v>
      </c>
      <c r="L13" s="356">
        <v>3</v>
      </c>
      <c r="M13" s="83">
        <v>1</v>
      </c>
      <c r="N13" s="356">
        <v>4</v>
      </c>
      <c r="O13" s="83">
        <v>1</v>
      </c>
    </row>
    <row r="14" spans="1:15" ht="14.25" customHeight="1">
      <c r="A14" s="88" t="s">
        <v>119</v>
      </c>
      <c r="B14" s="356">
        <v>97</v>
      </c>
      <c r="C14" s="83">
        <v>148</v>
      </c>
      <c r="D14" s="356">
        <v>2338</v>
      </c>
      <c r="E14" s="83">
        <v>2858</v>
      </c>
      <c r="F14" s="356">
        <v>10</v>
      </c>
      <c r="G14" s="83">
        <v>10</v>
      </c>
      <c r="H14" s="356">
        <v>0</v>
      </c>
      <c r="I14" s="83">
        <v>0</v>
      </c>
      <c r="J14" s="356">
        <v>0</v>
      </c>
      <c r="K14" s="83">
        <v>0</v>
      </c>
      <c r="L14" s="356">
        <v>1</v>
      </c>
      <c r="M14" s="83">
        <v>1</v>
      </c>
      <c r="N14" s="356">
        <v>1</v>
      </c>
      <c r="O14" s="83">
        <v>2</v>
      </c>
    </row>
    <row r="15" spans="1:15" ht="14.25" customHeight="1">
      <c r="A15" s="88" t="s">
        <v>120</v>
      </c>
      <c r="B15" s="356">
        <v>108</v>
      </c>
      <c r="C15" s="83">
        <v>131</v>
      </c>
      <c r="D15" s="356">
        <v>1780</v>
      </c>
      <c r="E15" s="83">
        <v>2860</v>
      </c>
      <c r="F15" s="356">
        <v>12</v>
      </c>
      <c r="G15" s="83">
        <v>7</v>
      </c>
      <c r="H15" s="356">
        <v>0</v>
      </c>
      <c r="I15" s="83">
        <v>0</v>
      </c>
      <c r="J15" s="356">
        <v>0</v>
      </c>
      <c r="K15" s="83">
        <v>0</v>
      </c>
      <c r="L15" s="356">
        <v>2</v>
      </c>
      <c r="M15" s="83">
        <v>0</v>
      </c>
      <c r="N15" s="356">
        <v>4</v>
      </c>
      <c r="O15" s="83">
        <v>3</v>
      </c>
    </row>
    <row r="16" spans="1:15" ht="14.25" customHeight="1">
      <c r="A16" s="88" t="s">
        <v>121</v>
      </c>
      <c r="B16" s="356">
        <v>125</v>
      </c>
      <c r="C16" s="83">
        <v>157</v>
      </c>
      <c r="D16" s="356">
        <v>2627</v>
      </c>
      <c r="E16" s="83">
        <v>3150</v>
      </c>
      <c r="F16" s="356">
        <v>13</v>
      </c>
      <c r="G16" s="83">
        <v>19</v>
      </c>
      <c r="H16" s="356">
        <v>0</v>
      </c>
      <c r="I16" s="83">
        <v>1</v>
      </c>
      <c r="J16" s="356">
        <v>0</v>
      </c>
      <c r="K16" s="83">
        <v>0</v>
      </c>
      <c r="L16" s="356">
        <v>2</v>
      </c>
      <c r="M16" s="83">
        <v>5</v>
      </c>
      <c r="N16" s="356">
        <v>3</v>
      </c>
      <c r="O16" s="83">
        <v>2</v>
      </c>
    </row>
    <row r="17" spans="1:15" ht="14.25" customHeight="1">
      <c r="A17" s="88" t="s">
        <v>122</v>
      </c>
      <c r="B17" s="356">
        <v>104</v>
      </c>
      <c r="C17" s="83">
        <v>99</v>
      </c>
      <c r="D17" s="356">
        <v>2268</v>
      </c>
      <c r="E17" s="83">
        <v>3229</v>
      </c>
      <c r="F17" s="356">
        <v>6</v>
      </c>
      <c r="G17" s="83">
        <v>3</v>
      </c>
      <c r="H17" s="356">
        <v>0</v>
      </c>
      <c r="I17" s="83">
        <v>1</v>
      </c>
      <c r="J17" s="356">
        <v>0</v>
      </c>
      <c r="K17" s="83">
        <v>0</v>
      </c>
      <c r="L17" s="356">
        <v>3</v>
      </c>
      <c r="M17" s="83">
        <v>0</v>
      </c>
      <c r="N17" s="356">
        <v>1</v>
      </c>
      <c r="O17" s="83">
        <v>1</v>
      </c>
    </row>
    <row r="18" spans="1:15" ht="14.25" customHeight="1">
      <c r="A18" s="88" t="s">
        <v>123</v>
      </c>
      <c r="B18" s="356">
        <v>108</v>
      </c>
      <c r="C18" s="83">
        <v>161</v>
      </c>
      <c r="D18" s="356">
        <v>2192</v>
      </c>
      <c r="E18" s="83">
        <v>2206</v>
      </c>
      <c r="F18" s="356">
        <v>5</v>
      </c>
      <c r="G18" s="83">
        <v>15</v>
      </c>
      <c r="H18" s="356">
        <v>0</v>
      </c>
      <c r="I18" s="83">
        <v>0</v>
      </c>
      <c r="J18" s="356">
        <v>0</v>
      </c>
      <c r="K18" s="83">
        <v>0</v>
      </c>
      <c r="L18" s="356">
        <v>2</v>
      </c>
      <c r="M18" s="83">
        <v>1</v>
      </c>
      <c r="N18" s="356">
        <v>1</v>
      </c>
      <c r="O18" s="83">
        <v>3</v>
      </c>
    </row>
    <row r="19" spans="1:15" ht="14.25" customHeight="1">
      <c r="A19" s="88" t="s">
        <v>124</v>
      </c>
      <c r="B19" s="356">
        <v>498</v>
      </c>
      <c r="C19" s="83">
        <v>547</v>
      </c>
      <c r="D19" s="356">
        <v>8022</v>
      </c>
      <c r="E19" s="83">
        <v>9091</v>
      </c>
      <c r="F19" s="356">
        <v>29</v>
      </c>
      <c r="G19" s="83">
        <v>57</v>
      </c>
      <c r="H19" s="356">
        <v>1</v>
      </c>
      <c r="I19" s="83">
        <v>0</v>
      </c>
      <c r="J19" s="356">
        <v>1</v>
      </c>
      <c r="K19" s="83">
        <v>2</v>
      </c>
      <c r="L19" s="356">
        <v>2</v>
      </c>
      <c r="M19" s="83">
        <v>1</v>
      </c>
      <c r="N19" s="356">
        <v>2</v>
      </c>
      <c r="O19" s="83">
        <v>0</v>
      </c>
    </row>
    <row r="20" spans="1:15" ht="14.25" customHeight="1">
      <c r="A20" s="88" t="s">
        <v>125</v>
      </c>
      <c r="B20" s="356">
        <v>176</v>
      </c>
      <c r="C20" s="83">
        <v>222</v>
      </c>
      <c r="D20" s="356">
        <v>7925</v>
      </c>
      <c r="E20" s="83">
        <v>5922</v>
      </c>
      <c r="F20" s="356">
        <v>14</v>
      </c>
      <c r="G20" s="83">
        <v>32</v>
      </c>
      <c r="H20" s="356">
        <v>3</v>
      </c>
      <c r="I20" s="83">
        <v>4</v>
      </c>
      <c r="J20" s="356">
        <v>0</v>
      </c>
      <c r="K20" s="83">
        <v>1</v>
      </c>
      <c r="L20" s="356">
        <v>1</v>
      </c>
      <c r="M20" s="83">
        <v>1</v>
      </c>
      <c r="N20" s="356">
        <v>2</v>
      </c>
      <c r="O20" s="83">
        <v>0</v>
      </c>
    </row>
    <row r="21" spans="1:15" ht="14.25" customHeight="1">
      <c r="A21" s="89" t="s">
        <v>126</v>
      </c>
      <c r="B21" s="356">
        <v>4466</v>
      </c>
      <c r="C21" s="83">
        <v>4581</v>
      </c>
      <c r="D21" s="356">
        <v>80714</v>
      </c>
      <c r="E21" s="83">
        <v>84968</v>
      </c>
      <c r="F21" s="356">
        <v>305</v>
      </c>
      <c r="G21" s="83">
        <v>261</v>
      </c>
      <c r="H21" s="356">
        <v>4</v>
      </c>
      <c r="I21" s="83">
        <v>5</v>
      </c>
      <c r="J21" s="356">
        <v>0</v>
      </c>
      <c r="K21" s="83">
        <v>1</v>
      </c>
      <c r="L21" s="356">
        <v>26</v>
      </c>
      <c r="M21" s="83">
        <v>27</v>
      </c>
      <c r="N21" s="356">
        <v>45</v>
      </c>
      <c r="O21" s="83">
        <v>29</v>
      </c>
    </row>
    <row r="22" spans="1:15" ht="14.25" customHeight="1">
      <c r="A22" s="88" t="s">
        <v>127</v>
      </c>
      <c r="B22" s="356">
        <v>350</v>
      </c>
      <c r="C22" s="83">
        <v>382</v>
      </c>
      <c r="D22" s="356">
        <v>604</v>
      </c>
      <c r="E22" s="83">
        <v>414</v>
      </c>
      <c r="F22" s="356">
        <v>0</v>
      </c>
      <c r="G22" s="83">
        <v>0</v>
      </c>
      <c r="H22" s="356">
        <v>0</v>
      </c>
      <c r="I22" s="83">
        <v>0</v>
      </c>
      <c r="J22" s="356">
        <v>0</v>
      </c>
      <c r="K22" s="83">
        <v>0</v>
      </c>
      <c r="L22" s="356">
        <v>0</v>
      </c>
      <c r="M22" s="83">
        <v>0</v>
      </c>
      <c r="N22" s="356">
        <v>0</v>
      </c>
      <c r="O22" s="83">
        <v>0</v>
      </c>
    </row>
    <row r="23" spans="1:15" ht="14.25" customHeight="1">
      <c r="A23" s="88" t="s">
        <v>128</v>
      </c>
      <c r="B23" s="356">
        <v>270</v>
      </c>
      <c r="C23" s="83">
        <v>334</v>
      </c>
      <c r="D23" s="356">
        <v>420</v>
      </c>
      <c r="E23" s="83">
        <v>305</v>
      </c>
      <c r="F23" s="356">
        <v>0</v>
      </c>
      <c r="G23" s="83">
        <v>0</v>
      </c>
      <c r="H23" s="356">
        <v>0</v>
      </c>
      <c r="I23" s="83">
        <v>0</v>
      </c>
      <c r="J23" s="356">
        <v>0</v>
      </c>
      <c r="K23" s="83">
        <v>0</v>
      </c>
      <c r="L23" s="356">
        <v>0</v>
      </c>
      <c r="M23" s="83">
        <v>0</v>
      </c>
      <c r="N23" s="356">
        <v>0</v>
      </c>
      <c r="O23" s="83">
        <v>0</v>
      </c>
    </row>
    <row r="24" spans="1:15" ht="14.25" customHeight="1">
      <c r="A24" s="88" t="s">
        <v>129</v>
      </c>
      <c r="B24" s="356">
        <v>411</v>
      </c>
      <c r="C24" s="83">
        <v>599</v>
      </c>
      <c r="D24" s="356">
        <v>2232</v>
      </c>
      <c r="E24" s="83">
        <v>2179</v>
      </c>
      <c r="F24" s="356">
        <v>0</v>
      </c>
      <c r="G24" s="83">
        <v>0</v>
      </c>
      <c r="H24" s="356">
        <v>0</v>
      </c>
      <c r="I24" s="83">
        <v>0</v>
      </c>
      <c r="J24" s="356">
        <v>0</v>
      </c>
      <c r="K24" s="83">
        <v>0</v>
      </c>
      <c r="L24" s="356">
        <v>0</v>
      </c>
      <c r="M24" s="83">
        <v>0</v>
      </c>
      <c r="N24" s="356">
        <v>0</v>
      </c>
      <c r="O24" s="83">
        <v>0</v>
      </c>
    </row>
    <row r="25" spans="1:15" ht="13.5" customHeight="1">
      <c r="A25" s="90" t="s">
        <v>51</v>
      </c>
      <c r="B25" s="90">
        <f t="shared" ref="B25:O25" si="0">SUM(B7:B24)</f>
        <v>7516</v>
      </c>
      <c r="C25" s="90">
        <f t="shared" si="0"/>
        <v>8443</v>
      </c>
      <c r="D25" s="90">
        <f t="shared" si="0"/>
        <v>123726</v>
      </c>
      <c r="E25" s="90">
        <f t="shared" si="0"/>
        <v>134574</v>
      </c>
      <c r="F25" s="90">
        <f t="shared" si="0"/>
        <v>434</v>
      </c>
      <c r="G25" s="90">
        <f t="shared" si="0"/>
        <v>499</v>
      </c>
      <c r="H25" s="90">
        <f t="shared" si="0"/>
        <v>12</v>
      </c>
      <c r="I25" s="90">
        <f t="shared" si="0"/>
        <v>14</v>
      </c>
      <c r="J25" s="90">
        <f t="shared" si="0"/>
        <v>3</v>
      </c>
      <c r="K25" s="90">
        <f t="shared" si="0"/>
        <v>4</v>
      </c>
      <c r="L25" s="90">
        <f t="shared" si="0"/>
        <v>46</v>
      </c>
      <c r="M25" s="90">
        <f t="shared" si="0"/>
        <v>41</v>
      </c>
      <c r="N25" s="90">
        <f t="shared" si="0"/>
        <v>67</v>
      </c>
      <c r="O25" s="90">
        <f t="shared" si="0"/>
        <v>44</v>
      </c>
    </row>
    <row r="26" spans="1:15" ht="13.5" customHeight="1"/>
    <row r="27" spans="1:15" ht="13.5" customHeight="1"/>
    <row r="28" spans="1:15" ht="13.5" customHeight="1"/>
    <row r="29" spans="1:15" ht="13.5" customHeight="1"/>
    <row r="30" spans="1:15" ht="13.5" customHeight="1"/>
    <row r="31" spans="1:15" ht="13.5" customHeight="1"/>
  </sheetData>
  <mergeCells count="11"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  <mergeCell ref="J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8:E47"/>
  <sheetViews>
    <sheetView topLeftCell="A25" workbookViewId="0">
      <selection activeCell="A28" sqref="A28:E46"/>
    </sheetView>
  </sheetViews>
  <sheetFormatPr defaultRowHeight="15.75"/>
  <cols>
    <col min="1" max="1" width="18.5703125" style="260" customWidth="1"/>
    <col min="2" max="5" width="16.85546875" style="260" customWidth="1"/>
    <col min="6" max="256" width="9.140625" style="260"/>
    <col min="257" max="257" width="18.5703125" style="260" customWidth="1"/>
    <col min="258" max="261" width="16.85546875" style="260" customWidth="1"/>
    <col min="262" max="512" width="9.140625" style="260"/>
    <col min="513" max="513" width="18.5703125" style="260" customWidth="1"/>
    <col min="514" max="517" width="16.85546875" style="260" customWidth="1"/>
    <col min="518" max="768" width="9.140625" style="260"/>
    <col min="769" max="769" width="18.5703125" style="260" customWidth="1"/>
    <col min="770" max="773" width="16.85546875" style="260" customWidth="1"/>
    <col min="774" max="1024" width="9.140625" style="260"/>
    <col min="1025" max="1025" width="18.5703125" style="260" customWidth="1"/>
    <col min="1026" max="1029" width="16.85546875" style="260" customWidth="1"/>
    <col min="1030" max="1280" width="9.140625" style="260"/>
    <col min="1281" max="1281" width="18.5703125" style="260" customWidth="1"/>
    <col min="1282" max="1285" width="16.85546875" style="260" customWidth="1"/>
    <col min="1286" max="1536" width="9.140625" style="260"/>
    <col min="1537" max="1537" width="18.5703125" style="260" customWidth="1"/>
    <col min="1538" max="1541" width="16.85546875" style="260" customWidth="1"/>
    <col min="1542" max="1792" width="9.140625" style="260"/>
    <col min="1793" max="1793" width="18.5703125" style="260" customWidth="1"/>
    <col min="1794" max="1797" width="16.85546875" style="260" customWidth="1"/>
    <col min="1798" max="2048" width="9.140625" style="260"/>
    <col min="2049" max="2049" width="18.5703125" style="260" customWidth="1"/>
    <col min="2050" max="2053" width="16.85546875" style="260" customWidth="1"/>
    <col min="2054" max="2304" width="9.140625" style="260"/>
    <col min="2305" max="2305" width="18.5703125" style="260" customWidth="1"/>
    <col min="2306" max="2309" width="16.85546875" style="260" customWidth="1"/>
    <col min="2310" max="2560" width="9.140625" style="260"/>
    <col min="2561" max="2561" width="18.5703125" style="260" customWidth="1"/>
    <col min="2562" max="2565" width="16.85546875" style="260" customWidth="1"/>
    <col min="2566" max="2816" width="9.140625" style="260"/>
    <col min="2817" max="2817" width="18.5703125" style="260" customWidth="1"/>
    <col min="2818" max="2821" width="16.85546875" style="260" customWidth="1"/>
    <col min="2822" max="3072" width="9.140625" style="260"/>
    <col min="3073" max="3073" width="18.5703125" style="260" customWidth="1"/>
    <col min="3074" max="3077" width="16.85546875" style="260" customWidth="1"/>
    <col min="3078" max="3328" width="9.140625" style="260"/>
    <col min="3329" max="3329" width="18.5703125" style="260" customWidth="1"/>
    <col min="3330" max="3333" width="16.85546875" style="260" customWidth="1"/>
    <col min="3334" max="3584" width="9.140625" style="260"/>
    <col min="3585" max="3585" width="18.5703125" style="260" customWidth="1"/>
    <col min="3586" max="3589" width="16.85546875" style="260" customWidth="1"/>
    <col min="3590" max="3840" width="9.140625" style="260"/>
    <col min="3841" max="3841" width="18.5703125" style="260" customWidth="1"/>
    <col min="3842" max="3845" width="16.85546875" style="260" customWidth="1"/>
    <col min="3846" max="4096" width="9.140625" style="260"/>
    <col min="4097" max="4097" width="18.5703125" style="260" customWidth="1"/>
    <col min="4098" max="4101" width="16.85546875" style="260" customWidth="1"/>
    <col min="4102" max="4352" width="9.140625" style="260"/>
    <col min="4353" max="4353" width="18.5703125" style="260" customWidth="1"/>
    <col min="4354" max="4357" width="16.85546875" style="260" customWidth="1"/>
    <col min="4358" max="4608" width="9.140625" style="260"/>
    <col min="4609" max="4609" width="18.5703125" style="260" customWidth="1"/>
    <col min="4610" max="4613" width="16.85546875" style="260" customWidth="1"/>
    <col min="4614" max="4864" width="9.140625" style="260"/>
    <col min="4865" max="4865" width="18.5703125" style="260" customWidth="1"/>
    <col min="4866" max="4869" width="16.85546875" style="260" customWidth="1"/>
    <col min="4870" max="5120" width="9.140625" style="260"/>
    <col min="5121" max="5121" width="18.5703125" style="260" customWidth="1"/>
    <col min="5122" max="5125" width="16.85546875" style="260" customWidth="1"/>
    <col min="5126" max="5376" width="9.140625" style="260"/>
    <col min="5377" max="5377" width="18.5703125" style="260" customWidth="1"/>
    <col min="5378" max="5381" width="16.85546875" style="260" customWidth="1"/>
    <col min="5382" max="5632" width="9.140625" style="260"/>
    <col min="5633" max="5633" width="18.5703125" style="260" customWidth="1"/>
    <col min="5634" max="5637" width="16.85546875" style="260" customWidth="1"/>
    <col min="5638" max="5888" width="9.140625" style="260"/>
    <col min="5889" max="5889" width="18.5703125" style="260" customWidth="1"/>
    <col min="5890" max="5893" width="16.85546875" style="260" customWidth="1"/>
    <col min="5894" max="6144" width="9.140625" style="260"/>
    <col min="6145" max="6145" width="18.5703125" style="260" customWidth="1"/>
    <col min="6146" max="6149" width="16.85546875" style="260" customWidth="1"/>
    <col min="6150" max="6400" width="9.140625" style="260"/>
    <col min="6401" max="6401" width="18.5703125" style="260" customWidth="1"/>
    <col min="6402" max="6405" width="16.85546875" style="260" customWidth="1"/>
    <col min="6406" max="6656" width="9.140625" style="260"/>
    <col min="6657" max="6657" width="18.5703125" style="260" customWidth="1"/>
    <col min="6658" max="6661" width="16.85546875" style="260" customWidth="1"/>
    <col min="6662" max="6912" width="9.140625" style="260"/>
    <col min="6913" max="6913" width="18.5703125" style="260" customWidth="1"/>
    <col min="6914" max="6917" width="16.85546875" style="260" customWidth="1"/>
    <col min="6918" max="7168" width="9.140625" style="260"/>
    <col min="7169" max="7169" width="18.5703125" style="260" customWidth="1"/>
    <col min="7170" max="7173" width="16.85546875" style="260" customWidth="1"/>
    <col min="7174" max="7424" width="9.140625" style="260"/>
    <col min="7425" max="7425" width="18.5703125" style="260" customWidth="1"/>
    <col min="7426" max="7429" width="16.85546875" style="260" customWidth="1"/>
    <col min="7430" max="7680" width="9.140625" style="260"/>
    <col min="7681" max="7681" width="18.5703125" style="260" customWidth="1"/>
    <col min="7682" max="7685" width="16.85546875" style="260" customWidth="1"/>
    <col min="7686" max="7936" width="9.140625" style="260"/>
    <col min="7937" max="7937" width="18.5703125" style="260" customWidth="1"/>
    <col min="7938" max="7941" width="16.85546875" style="260" customWidth="1"/>
    <col min="7942" max="8192" width="9.140625" style="260"/>
    <col min="8193" max="8193" width="18.5703125" style="260" customWidth="1"/>
    <col min="8194" max="8197" width="16.85546875" style="260" customWidth="1"/>
    <col min="8198" max="8448" width="9.140625" style="260"/>
    <col min="8449" max="8449" width="18.5703125" style="260" customWidth="1"/>
    <col min="8450" max="8453" width="16.85546875" style="260" customWidth="1"/>
    <col min="8454" max="8704" width="9.140625" style="260"/>
    <col min="8705" max="8705" width="18.5703125" style="260" customWidth="1"/>
    <col min="8706" max="8709" width="16.85546875" style="260" customWidth="1"/>
    <col min="8710" max="8960" width="9.140625" style="260"/>
    <col min="8961" max="8961" width="18.5703125" style="260" customWidth="1"/>
    <col min="8962" max="8965" width="16.85546875" style="260" customWidth="1"/>
    <col min="8966" max="9216" width="9.140625" style="260"/>
    <col min="9217" max="9217" width="18.5703125" style="260" customWidth="1"/>
    <col min="9218" max="9221" width="16.85546875" style="260" customWidth="1"/>
    <col min="9222" max="9472" width="9.140625" style="260"/>
    <col min="9473" max="9473" width="18.5703125" style="260" customWidth="1"/>
    <col min="9474" max="9477" width="16.85546875" style="260" customWidth="1"/>
    <col min="9478" max="9728" width="9.140625" style="260"/>
    <col min="9729" max="9729" width="18.5703125" style="260" customWidth="1"/>
    <col min="9730" max="9733" width="16.85546875" style="260" customWidth="1"/>
    <col min="9734" max="9984" width="9.140625" style="260"/>
    <col min="9985" max="9985" width="18.5703125" style="260" customWidth="1"/>
    <col min="9986" max="9989" width="16.85546875" style="260" customWidth="1"/>
    <col min="9990" max="10240" width="9.140625" style="260"/>
    <col min="10241" max="10241" width="18.5703125" style="260" customWidth="1"/>
    <col min="10242" max="10245" width="16.85546875" style="260" customWidth="1"/>
    <col min="10246" max="10496" width="9.140625" style="260"/>
    <col min="10497" max="10497" width="18.5703125" style="260" customWidth="1"/>
    <col min="10498" max="10501" width="16.85546875" style="260" customWidth="1"/>
    <col min="10502" max="10752" width="9.140625" style="260"/>
    <col min="10753" max="10753" width="18.5703125" style="260" customWidth="1"/>
    <col min="10754" max="10757" width="16.85546875" style="260" customWidth="1"/>
    <col min="10758" max="11008" width="9.140625" style="260"/>
    <col min="11009" max="11009" width="18.5703125" style="260" customWidth="1"/>
    <col min="11010" max="11013" width="16.85546875" style="260" customWidth="1"/>
    <col min="11014" max="11264" width="9.140625" style="260"/>
    <col min="11265" max="11265" width="18.5703125" style="260" customWidth="1"/>
    <col min="11266" max="11269" width="16.85546875" style="260" customWidth="1"/>
    <col min="11270" max="11520" width="9.140625" style="260"/>
    <col min="11521" max="11521" width="18.5703125" style="260" customWidth="1"/>
    <col min="11522" max="11525" width="16.85546875" style="260" customWidth="1"/>
    <col min="11526" max="11776" width="9.140625" style="260"/>
    <col min="11777" max="11777" width="18.5703125" style="260" customWidth="1"/>
    <col min="11778" max="11781" width="16.85546875" style="260" customWidth="1"/>
    <col min="11782" max="12032" width="9.140625" style="260"/>
    <col min="12033" max="12033" width="18.5703125" style="260" customWidth="1"/>
    <col min="12034" max="12037" width="16.85546875" style="260" customWidth="1"/>
    <col min="12038" max="12288" width="9.140625" style="260"/>
    <col min="12289" max="12289" width="18.5703125" style="260" customWidth="1"/>
    <col min="12290" max="12293" width="16.85546875" style="260" customWidth="1"/>
    <col min="12294" max="12544" width="9.140625" style="260"/>
    <col min="12545" max="12545" width="18.5703125" style="260" customWidth="1"/>
    <col min="12546" max="12549" width="16.85546875" style="260" customWidth="1"/>
    <col min="12550" max="12800" width="9.140625" style="260"/>
    <col min="12801" max="12801" width="18.5703125" style="260" customWidth="1"/>
    <col min="12802" max="12805" width="16.85546875" style="260" customWidth="1"/>
    <col min="12806" max="13056" width="9.140625" style="260"/>
    <col min="13057" max="13057" width="18.5703125" style="260" customWidth="1"/>
    <col min="13058" max="13061" width="16.85546875" style="260" customWidth="1"/>
    <col min="13062" max="13312" width="9.140625" style="260"/>
    <col min="13313" max="13313" width="18.5703125" style="260" customWidth="1"/>
    <col min="13314" max="13317" width="16.85546875" style="260" customWidth="1"/>
    <col min="13318" max="13568" width="9.140625" style="260"/>
    <col min="13569" max="13569" width="18.5703125" style="260" customWidth="1"/>
    <col min="13570" max="13573" width="16.85546875" style="260" customWidth="1"/>
    <col min="13574" max="13824" width="9.140625" style="260"/>
    <col min="13825" max="13825" width="18.5703125" style="260" customWidth="1"/>
    <col min="13826" max="13829" width="16.85546875" style="260" customWidth="1"/>
    <col min="13830" max="14080" width="9.140625" style="260"/>
    <col min="14081" max="14081" width="18.5703125" style="260" customWidth="1"/>
    <col min="14082" max="14085" width="16.85546875" style="260" customWidth="1"/>
    <col min="14086" max="14336" width="9.140625" style="260"/>
    <col min="14337" max="14337" width="18.5703125" style="260" customWidth="1"/>
    <col min="14338" max="14341" width="16.85546875" style="260" customWidth="1"/>
    <col min="14342" max="14592" width="9.140625" style="260"/>
    <col min="14593" max="14593" width="18.5703125" style="260" customWidth="1"/>
    <col min="14594" max="14597" width="16.85546875" style="260" customWidth="1"/>
    <col min="14598" max="14848" width="9.140625" style="260"/>
    <col min="14849" max="14849" width="18.5703125" style="260" customWidth="1"/>
    <col min="14850" max="14853" width="16.85546875" style="260" customWidth="1"/>
    <col min="14854" max="15104" width="9.140625" style="260"/>
    <col min="15105" max="15105" width="18.5703125" style="260" customWidth="1"/>
    <col min="15106" max="15109" width="16.85546875" style="260" customWidth="1"/>
    <col min="15110" max="15360" width="9.140625" style="260"/>
    <col min="15361" max="15361" width="18.5703125" style="260" customWidth="1"/>
    <col min="15362" max="15365" width="16.85546875" style="260" customWidth="1"/>
    <col min="15366" max="15616" width="9.140625" style="260"/>
    <col min="15617" max="15617" width="18.5703125" style="260" customWidth="1"/>
    <col min="15618" max="15621" width="16.85546875" style="260" customWidth="1"/>
    <col min="15622" max="15872" width="9.140625" style="260"/>
    <col min="15873" max="15873" width="18.5703125" style="260" customWidth="1"/>
    <col min="15874" max="15877" width="16.85546875" style="260" customWidth="1"/>
    <col min="15878" max="16128" width="9.140625" style="260"/>
    <col min="16129" max="16129" width="18.5703125" style="260" customWidth="1"/>
    <col min="16130" max="16133" width="16.85546875" style="260" customWidth="1"/>
    <col min="16134" max="16384" width="9.140625" style="260"/>
  </cols>
  <sheetData>
    <row r="28" spans="1:5" ht="15.75" customHeight="1">
      <c r="A28" s="521" t="s">
        <v>534</v>
      </c>
      <c r="B28" s="521"/>
      <c r="C28" s="521"/>
      <c r="D28" s="521"/>
      <c r="E28" s="521"/>
    </row>
    <row r="29" spans="1:5">
      <c r="A29" s="261" t="s">
        <v>533</v>
      </c>
    </row>
    <row r="30" spans="1:5">
      <c r="A30" s="262" t="s">
        <v>297</v>
      </c>
      <c r="B30" s="338" t="s">
        <v>148</v>
      </c>
      <c r="C30" s="338" t="s">
        <v>413</v>
      </c>
      <c r="D30" s="338" t="s">
        <v>414</v>
      </c>
      <c r="E30" s="338" t="s">
        <v>415</v>
      </c>
    </row>
    <row r="31" spans="1:5">
      <c r="A31" s="263" t="s">
        <v>36</v>
      </c>
      <c r="B31" s="264">
        <v>4</v>
      </c>
      <c r="C31" s="264">
        <v>4</v>
      </c>
      <c r="D31" s="264">
        <v>6</v>
      </c>
      <c r="E31" s="264">
        <v>6</v>
      </c>
    </row>
    <row r="32" spans="1:5">
      <c r="A32" s="265" t="s">
        <v>37</v>
      </c>
      <c r="B32" s="266">
        <v>29</v>
      </c>
      <c r="C32" s="266">
        <v>29</v>
      </c>
      <c r="D32" s="266">
        <v>29</v>
      </c>
      <c r="E32" s="266">
        <v>29</v>
      </c>
    </row>
    <row r="33" spans="1:5">
      <c r="A33" s="265" t="s">
        <v>38</v>
      </c>
      <c r="B33" s="266">
        <v>18</v>
      </c>
      <c r="C33" s="266">
        <v>18</v>
      </c>
      <c r="D33" s="266">
        <v>18</v>
      </c>
      <c r="E33" s="266">
        <v>18</v>
      </c>
    </row>
    <row r="34" spans="1:5">
      <c r="A34" s="265" t="s">
        <v>39</v>
      </c>
      <c r="B34" s="266">
        <v>12</v>
      </c>
      <c r="C34" s="266">
        <v>12</v>
      </c>
      <c r="D34" s="266">
        <v>12</v>
      </c>
      <c r="E34" s="266">
        <v>12</v>
      </c>
    </row>
    <row r="35" spans="1:5">
      <c r="A35" s="265" t="s">
        <v>40</v>
      </c>
      <c r="B35" s="266">
        <v>3</v>
      </c>
      <c r="C35" s="266">
        <v>3</v>
      </c>
      <c r="D35" s="266">
        <v>9</v>
      </c>
      <c r="E35" s="266">
        <v>9</v>
      </c>
    </row>
    <row r="36" spans="1:5">
      <c r="A36" s="265" t="s">
        <v>41</v>
      </c>
      <c r="B36" s="266">
        <v>0</v>
      </c>
      <c r="C36" s="266">
        <v>0</v>
      </c>
      <c r="D36" s="266">
        <v>18</v>
      </c>
      <c r="E36" s="266">
        <v>18</v>
      </c>
    </row>
    <row r="37" spans="1:5">
      <c r="A37" s="265" t="s">
        <v>42</v>
      </c>
      <c r="B37" s="266">
        <v>16</v>
      </c>
      <c r="C37" s="266">
        <v>16</v>
      </c>
      <c r="D37" s="266">
        <v>16</v>
      </c>
      <c r="E37" s="266">
        <v>16</v>
      </c>
    </row>
    <row r="38" spans="1:5">
      <c r="A38" s="265" t="s">
        <v>43</v>
      </c>
      <c r="B38" s="266">
        <v>9</v>
      </c>
      <c r="C38" s="266">
        <v>9</v>
      </c>
      <c r="D38" s="266">
        <v>9</v>
      </c>
      <c r="E38" s="266">
        <v>9</v>
      </c>
    </row>
    <row r="39" spans="1:5">
      <c r="A39" s="265" t="s">
        <v>44</v>
      </c>
      <c r="B39" s="266">
        <v>31</v>
      </c>
      <c r="C39" s="266">
        <v>31</v>
      </c>
      <c r="D39" s="266">
        <v>31</v>
      </c>
      <c r="E39" s="266">
        <v>28</v>
      </c>
    </row>
    <row r="40" spans="1:5">
      <c r="A40" s="265" t="s">
        <v>45</v>
      </c>
      <c r="B40" s="266">
        <v>21</v>
      </c>
      <c r="C40" s="266">
        <v>21</v>
      </c>
      <c r="D40" s="266">
        <v>21</v>
      </c>
      <c r="E40" s="266">
        <v>21</v>
      </c>
    </row>
    <row r="41" spans="1:5">
      <c r="A41" s="265" t="s">
        <v>46</v>
      </c>
      <c r="B41" s="266">
        <v>27</v>
      </c>
      <c r="C41" s="266">
        <v>27</v>
      </c>
      <c r="D41" s="266">
        <v>27</v>
      </c>
      <c r="E41" s="266">
        <v>27</v>
      </c>
    </row>
    <row r="42" spans="1:5">
      <c r="A42" s="265" t="s">
        <v>47</v>
      </c>
      <c r="B42" s="266">
        <v>23</v>
      </c>
      <c r="C42" s="266">
        <v>23</v>
      </c>
      <c r="D42" s="266">
        <v>34</v>
      </c>
      <c r="E42" s="266">
        <v>34</v>
      </c>
    </row>
    <row r="43" spans="1:5">
      <c r="A43" s="265" t="s">
        <v>48</v>
      </c>
      <c r="B43" s="266">
        <v>71</v>
      </c>
      <c r="C43" s="266">
        <v>16</v>
      </c>
      <c r="D43" s="266">
        <v>71</v>
      </c>
      <c r="E43" s="266">
        <v>71</v>
      </c>
    </row>
    <row r="44" spans="1:5">
      <c r="A44" s="265" t="s">
        <v>49</v>
      </c>
      <c r="B44" s="266">
        <v>230</v>
      </c>
      <c r="C44" s="266">
        <v>230</v>
      </c>
      <c r="D44" s="266">
        <v>230</v>
      </c>
      <c r="E44" s="266">
        <v>230</v>
      </c>
    </row>
    <row r="45" spans="1:5">
      <c r="A45" s="265" t="s">
        <v>50</v>
      </c>
      <c r="B45" s="266">
        <v>30</v>
      </c>
      <c r="C45" s="266">
        <v>30</v>
      </c>
      <c r="D45" s="266">
        <v>30</v>
      </c>
      <c r="E45" s="266">
        <v>30</v>
      </c>
    </row>
    <row r="46" spans="1:5">
      <c r="A46" s="267" t="s">
        <v>51</v>
      </c>
      <c r="B46" s="268">
        <f>SUM(B31:B45)</f>
        <v>524</v>
      </c>
      <c r="C46" s="268">
        <f>SUM(C31:C45)</f>
        <v>469</v>
      </c>
      <c r="D46" s="268">
        <f>SUM(D31:D45)</f>
        <v>561</v>
      </c>
      <c r="E46" s="268">
        <f>SUM(E31:E45)</f>
        <v>558</v>
      </c>
    </row>
    <row r="47" spans="1:5">
      <c r="A47" s="303" t="s">
        <v>502</v>
      </c>
    </row>
  </sheetData>
  <mergeCells count="1">
    <mergeCell ref="A28:E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D15" sqref="D15"/>
    </sheetView>
  </sheetViews>
  <sheetFormatPr defaultRowHeight="14.25"/>
  <cols>
    <col min="1" max="1" width="4.5703125" style="92" customWidth="1"/>
    <col min="2" max="2" width="22.28515625" style="92" customWidth="1"/>
    <col min="3" max="3" width="7" style="92" customWidth="1"/>
    <col min="4" max="4" width="8.5703125" style="92" customWidth="1"/>
    <col min="5" max="5" width="7.28515625" style="107" customWidth="1"/>
    <col min="6" max="6" width="8.5703125" style="108" customWidth="1"/>
    <col min="7" max="7" width="6.7109375" style="108" customWidth="1"/>
    <col min="8" max="8" width="8.5703125" style="92" customWidth="1"/>
    <col min="9" max="9" width="10" style="92" customWidth="1"/>
    <col min="10" max="10" width="9.140625" style="92"/>
    <col min="11" max="11" width="2.5703125" style="92" customWidth="1"/>
    <col min="12" max="256" width="9.140625" style="92"/>
    <col min="257" max="257" width="4.5703125" style="92" customWidth="1"/>
    <col min="258" max="258" width="22.28515625" style="92" customWidth="1"/>
    <col min="259" max="259" width="7" style="92" customWidth="1"/>
    <col min="260" max="260" width="8.5703125" style="92" customWidth="1"/>
    <col min="261" max="261" width="7.28515625" style="92" customWidth="1"/>
    <col min="262" max="262" width="8.5703125" style="92" customWidth="1"/>
    <col min="263" max="263" width="6.7109375" style="92" customWidth="1"/>
    <col min="264" max="264" width="8.5703125" style="92" customWidth="1"/>
    <col min="265" max="265" width="10" style="92" customWidth="1"/>
    <col min="266" max="266" width="9.140625" style="92"/>
    <col min="267" max="267" width="2.5703125" style="92" customWidth="1"/>
    <col min="268" max="512" width="9.140625" style="92"/>
    <col min="513" max="513" width="4.5703125" style="92" customWidth="1"/>
    <col min="514" max="514" width="22.28515625" style="92" customWidth="1"/>
    <col min="515" max="515" width="7" style="92" customWidth="1"/>
    <col min="516" max="516" width="8.5703125" style="92" customWidth="1"/>
    <col min="517" max="517" width="7.28515625" style="92" customWidth="1"/>
    <col min="518" max="518" width="8.5703125" style="92" customWidth="1"/>
    <col min="519" max="519" width="6.7109375" style="92" customWidth="1"/>
    <col min="520" max="520" width="8.5703125" style="92" customWidth="1"/>
    <col min="521" max="521" width="10" style="92" customWidth="1"/>
    <col min="522" max="522" width="9.140625" style="92"/>
    <col min="523" max="523" width="2.5703125" style="92" customWidth="1"/>
    <col min="524" max="768" width="9.140625" style="92"/>
    <col min="769" max="769" width="4.5703125" style="92" customWidth="1"/>
    <col min="770" max="770" width="22.28515625" style="92" customWidth="1"/>
    <col min="771" max="771" width="7" style="92" customWidth="1"/>
    <col min="772" max="772" width="8.5703125" style="92" customWidth="1"/>
    <col min="773" max="773" width="7.28515625" style="92" customWidth="1"/>
    <col min="774" max="774" width="8.5703125" style="92" customWidth="1"/>
    <col min="775" max="775" width="6.7109375" style="92" customWidth="1"/>
    <col min="776" max="776" width="8.5703125" style="92" customWidth="1"/>
    <col min="777" max="777" width="10" style="92" customWidth="1"/>
    <col min="778" max="778" width="9.140625" style="92"/>
    <col min="779" max="779" width="2.5703125" style="92" customWidth="1"/>
    <col min="780" max="1024" width="9.140625" style="92"/>
    <col min="1025" max="1025" width="4.5703125" style="92" customWidth="1"/>
    <col min="1026" max="1026" width="22.28515625" style="92" customWidth="1"/>
    <col min="1027" max="1027" width="7" style="92" customWidth="1"/>
    <col min="1028" max="1028" width="8.5703125" style="92" customWidth="1"/>
    <col min="1029" max="1029" width="7.28515625" style="92" customWidth="1"/>
    <col min="1030" max="1030" width="8.5703125" style="92" customWidth="1"/>
    <col min="1031" max="1031" width="6.7109375" style="92" customWidth="1"/>
    <col min="1032" max="1032" width="8.5703125" style="92" customWidth="1"/>
    <col min="1033" max="1033" width="10" style="92" customWidth="1"/>
    <col min="1034" max="1034" width="9.140625" style="92"/>
    <col min="1035" max="1035" width="2.5703125" style="92" customWidth="1"/>
    <col min="1036" max="1280" width="9.140625" style="92"/>
    <col min="1281" max="1281" width="4.5703125" style="92" customWidth="1"/>
    <col min="1282" max="1282" width="22.28515625" style="92" customWidth="1"/>
    <col min="1283" max="1283" width="7" style="92" customWidth="1"/>
    <col min="1284" max="1284" width="8.5703125" style="92" customWidth="1"/>
    <col min="1285" max="1285" width="7.28515625" style="92" customWidth="1"/>
    <col min="1286" max="1286" width="8.5703125" style="92" customWidth="1"/>
    <col min="1287" max="1287" width="6.7109375" style="92" customWidth="1"/>
    <col min="1288" max="1288" width="8.5703125" style="92" customWidth="1"/>
    <col min="1289" max="1289" width="10" style="92" customWidth="1"/>
    <col min="1290" max="1290" width="9.140625" style="92"/>
    <col min="1291" max="1291" width="2.5703125" style="92" customWidth="1"/>
    <col min="1292" max="1536" width="9.140625" style="92"/>
    <col min="1537" max="1537" width="4.5703125" style="92" customWidth="1"/>
    <col min="1538" max="1538" width="22.28515625" style="92" customWidth="1"/>
    <col min="1539" max="1539" width="7" style="92" customWidth="1"/>
    <col min="1540" max="1540" width="8.5703125" style="92" customWidth="1"/>
    <col min="1541" max="1541" width="7.28515625" style="92" customWidth="1"/>
    <col min="1542" max="1542" width="8.5703125" style="92" customWidth="1"/>
    <col min="1543" max="1543" width="6.7109375" style="92" customWidth="1"/>
    <col min="1544" max="1544" width="8.5703125" style="92" customWidth="1"/>
    <col min="1545" max="1545" width="10" style="92" customWidth="1"/>
    <col min="1546" max="1546" width="9.140625" style="92"/>
    <col min="1547" max="1547" width="2.5703125" style="92" customWidth="1"/>
    <col min="1548" max="1792" width="9.140625" style="92"/>
    <col min="1793" max="1793" width="4.5703125" style="92" customWidth="1"/>
    <col min="1794" max="1794" width="22.28515625" style="92" customWidth="1"/>
    <col min="1795" max="1795" width="7" style="92" customWidth="1"/>
    <col min="1796" max="1796" width="8.5703125" style="92" customWidth="1"/>
    <col min="1797" max="1797" width="7.28515625" style="92" customWidth="1"/>
    <col min="1798" max="1798" width="8.5703125" style="92" customWidth="1"/>
    <col min="1799" max="1799" width="6.7109375" style="92" customWidth="1"/>
    <col min="1800" max="1800" width="8.5703125" style="92" customWidth="1"/>
    <col min="1801" max="1801" width="10" style="92" customWidth="1"/>
    <col min="1802" max="1802" width="9.140625" style="92"/>
    <col min="1803" max="1803" width="2.5703125" style="92" customWidth="1"/>
    <col min="1804" max="2048" width="9.140625" style="92"/>
    <col min="2049" max="2049" width="4.5703125" style="92" customWidth="1"/>
    <col min="2050" max="2050" width="22.28515625" style="92" customWidth="1"/>
    <col min="2051" max="2051" width="7" style="92" customWidth="1"/>
    <col min="2052" max="2052" width="8.5703125" style="92" customWidth="1"/>
    <col min="2053" max="2053" width="7.28515625" style="92" customWidth="1"/>
    <col min="2054" max="2054" width="8.5703125" style="92" customWidth="1"/>
    <col min="2055" max="2055" width="6.7109375" style="92" customWidth="1"/>
    <col min="2056" max="2056" width="8.5703125" style="92" customWidth="1"/>
    <col min="2057" max="2057" width="10" style="92" customWidth="1"/>
    <col min="2058" max="2058" width="9.140625" style="92"/>
    <col min="2059" max="2059" width="2.5703125" style="92" customWidth="1"/>
    <col min="2060" max="2304" width="9.140625" style="92"/>
    <col min="2305" max="2305" width="4.5703125" style="92" customWidth="1"/>
    <col min="2306" max="2306" width="22.28515625" style="92" customWidth="1"/>
    <col min="2307" max="2307" width="7" style="92" customWidth="1"/>
    <col min="2308" max="2308" width="8.5703125" style="92" customWidth="1"/>
    <col min="2309" max="2309" width="7.28515625" style="92" customWidth="1"/>
    <col min="2310" max="2310" width="8.5703125" style="92" customWidth="1"/>
    <col min="2311" max="2311" width="6.7109375" style="92" customWidth="1"/>
    <col min="2312" max="2312" width="8.5703125" style="92" customWidth="1"/>
    <col min="2313" max="2313" width="10" style="92" customWidth="1"/>
    <col min="2314" max="2314" width="9.140625" style="92"/>
    <col min="2315" max="2315" width="2.5703125" style="92" customWidth="1"/>
    <col min="2316" max="2560" width="9.140625" style="92"/>
    <col min="2561" max="2561" width="4.5703125" style="92" customWidth="1"/>
    <col min="2562" max="2562" width="22.28515625" style="92" customWidth="1"/>
    <col min="2563" max="2563" width="7" style="92" customWidth="1"/>
    <col min="2564" max="2564" width="8.5703125" style="92" customWidth="1"/>
    <col min="2565" max="2565" width="7.28515625" style="92" customWidth="1"/>
    <col min="2566" max="2566" width="8.5703125" style="92" customWidth="1"/>
    <col min="2567" max="2567" width="6.7109375" style="92" customWidth="1"/>
    <col min="2568" max="2568" width="8.5703125" style="92" customWidth="1"/>
    <col min="2569" max="2569" width="10" style="92" customWidth="1"/>
    <col min="2570" max="2570" width="9.140625" style="92"/>
    <col min="2571" max="2571" width="2.5703125" style="92" customWidth="1"/>
    <col min="2572" max="2816" width="9.140625" style="92"/>
    <col min="2817" max="2817" width="4.5703125" style="92" customWidth="1"/>
    <col min="2818" max="2818" width="22.28515625" style="92" customWidth="1"/>
    <col min="2819" max="2819" width="7" style="92" customWidth="1"/>
    <col min="2820" max="2820" width="8.5703125" style="92" customWidth="1"/>
    <col min="2821" max="2821" width="7.28515625" style="92" customWidth="1"/>
    <col min="2822" max="2822" width="8.5703125" style="92" customWidth="1"/>
    <col min="2823" max="2823" width="6.7109375" style="92" customWidth="1"/>
    <col min="2824" max="2824" width="8.5703125" style="92" customWidth="1"/>
    <col min="2825" max="2825" width="10" style="92" customWidth="1"/>
    <col min="2826" max="2826" width="9.140625" style="92"/>
    <col min="2827" max="2827" width="2.5703125" style="92" customWidth="1"/>
    <col min="2828" max="3072" width="9.140625" style="92"/>
    <col min="3073" max="3073" width="4.5703125" style="92" customWidth="1"/>
    <col min="3074" max="3074" width="22.28515625" style="92" customWidth="1"/>
    <col min="3075" max="3075" width="7" style="92" customWidth="1"/>
    <col min="3076" max="3076" width="8.5703125" style="92" customWidth="1"/>
    <col min="3077" max="3077" width="7.28515625" style="92" customWidth="1"/>
    <col min="3078" max="3078" width="8.5703125" style="92" customWidth="1"/>
    <col min="3079" max="3079" width="6.7109375" style="92" customWidth="1"/>
    <col min="3080" max="3080" width="8.5703125" style="92" customWidth="1"/>
    <col min="3081" max="3081" width="10" style="92" customWidth="1"/>
    <col min="3082" max="3082" width="9.140625" style="92"/>
    <col min="3083" max="3083" width="2.5703125" style="92" customWidth="1"/>
    <col min="3084" max="3328" width="9.140625" style="92"/>
    <col min="3329" max="3329" width="4.5703125" style="92" customWidth="1"/>
    <col min="3330" max="3330" width="22.28515625" style="92" customWidth="1"/>
    <col min="3331" max="3331" width="7" style="92" customWidth="1"/>
    <col min="3332" max="3332" width="8.5703125" style="92" customWidth="1"/>
    <col min="3333" max="3333" width="7.28515625" style="92" customWidth="1"/>
    <col min="3334" max="3334" width="8.5703125" style="92" customWidth="1"/>
    <col min="3335" max="3335" width="6.7109375" style="92" customWidth="1"/>
    <col min="3336" max="3336" width="8.5703125" style="92" customWidth="1"/>
    <col min="3337" max="3337" width="10" style="92" customWidth="1"/>
    <col min="3338" max="3338" width="9.140625" style="92"/>
    <col min="3339" max="3339" width="2.5703125" style="92" customWidth="1"/>
    <col min="3340" max="3584" width="9.140625" style="92"/>
    <col min="3585" max="3585" width="4.5703125" style="92" customWidth="1"/>
    <col min="3586" max="3586" width="22.28515625" style="92" customWidth="1"/>
    <col min="3587" max="3587" width="7" style="92" customWidth="1"/>
    <col min="3588" max="3588" width="8.5703125" style="92" customWidth="1"/>
    <col min="3589" max="3589" width="7.28515625" style="92" customWidth="1"/>
    <col min="3590" max="3590" width="8.5703125" style="92" customWidth="1"/>
    <col min="3591" max="3591" width="6.7109375" style="92" customWidth="1"/>
    <col min="3592" max="3592" width="8.5703125" style="92" customWidth="1"/>
    <col min="3593" max="3593" width="10" style="92" customWidth="1"/>
    <col min="3594" max="3594" width="9.140625" style="92"/>
    <col min="3595" max="3595" width="2.5703125" style="92" customWidth="1"/>
    <col min="3596" max="3840" width="9.140625" style="92"/>
    <col min="3841" max="3841" width="4.5703125" style="92" customWidth="1"/>
    <col min="3842" max="3842" width="22.28515625" style="92" customWidth="1"/>
    <col min="3843" max="3843" width="7" style="92" customWidth="1"/>
    <col min="3844" max="3844" width="8.5703125" style="92" customWidth="1"/>
    <col min="3845" max="3845" width="7.28515625" style="92" customWidth="1"/>
    <col min="3846" max="3846" width="8.5703125" style="92" customWidth="1"/>
    <col min="3847" max="3847" width="6.7109375" style="92" customWidth="1"/>
    <col min="3848" max="3848" width="8.5703125" style="92" customWidth="1"/>
    <col min="3849" max="3849" width="10" style="92" customWidth="1"/>
    <col min="3850" max="3850" width="9.140625" style="92"/>
    <col min="3851" max="3851" width="2.5703125" style="92" customWidth="1"/>
    <col min="3852" max="4096" width="9.140625" style="92"/>
    <col min="4097" max="4097" width="4.5703125" style="92" customWidth="1"/>
    <col min="4098" max="4098" width="22.28515625" style="92" customWidth="1"/>
    <col min="4099" max="4099" width="7" style="92" customWidth="1"/>
    <col min="4100" max="4100" width="8.5703125" style="92" customWidth="1"/>
    <col min="4101" max="4101" width="7.28515625" style="92" customWidth="1"/>
    <col min="4102" max="4102" width="8.5703125" style="92" customWidth="1"/>
    <col min="4103" max="4103" width="6.7109375" style="92" customWidth="1"/>
    <col min="4104" max="4104" width="8.5703125" style="92" customWidth="1"/>
    <col min="4105" max="4105" width="10" style="92" customWidth="1"/>
    <col min="4106" max="4106" width="9.140625" style="92"/>
    <col min="4107" max="4107" width="2.5703125" style="92" customWidth="1"/>
    <col min="4108" max="4352" width="9.140625" style="92"/>
    <col min="4353" max="4353" width="4.5703125" style="92" customWidth="1"/>
    <col min="4354" max="4354" width="22.28515625" style="92" customWidth="1"/>
    <col min="4355" max="4355" width="7" style="92" customWidth="1"/>
    <col min="4356" max="4356" width="8.5703125" style="92" customWidth="1"/>
    <col min="4357" max="4357" width="7.28515625" style="92" customWidth="1"/>
    <col min="4358" max="4358" width="8.5703125" style="92" customWidth="1"/>
    <col min="4359" max="4359" width="6.7109375" style="92" customWidth="1"/>
    <col min="4360" max="4360" width="8.5703125" style="92" customWidth="1"/>
    <col min="4361" max="4361" width="10" style="92" customWidth="1"/>
    <col min="4362" max="4362" width="9.140625" style="92"/>
    <col min="4363" max="4363" width="2.5703125" style="92" customWidth="1"/>
    <col min="4364" max="4608" width="9.140625" style="92"/>
    <col min="4609" max="4609" width="4.5703125" style="92" customWidth="1"/>
    <col min="4610" max="4610" width="22.28515625" style="92" customWidth="1"/>
    <col min="4611" max="4611" width="7" style="92" customWidth="1"/>
    <col min="4612" max="4612" width="8.5703125" style="92" customWidth="1"/>
    <col min="4613" max="4613" width="7.28515625" style="92" customWidth="1"/>
    <col min="4614" max="4614" width="8.5703125" style="92" customWidth="1"/>
    <col min="4615" max="4615" width="6.7109375" style="92" customWidth="1"/>
    <col min="4616" max="4616" width="8.5703125" style="92" customWidth="1"/>
    <col min="4617" max="4617" width="10" style="92" customWidth="1"/>
    <col min="4618" max="4618" width="9.140625" style="92"/>
    <col min="4619" max="4619" width="2.5703125" style="92" customWidth="1"/>
    <col min="4620" max="4864" width="9.140625" style="92"/>
    <col min="4865" max="4865" width="4.5703125" style="92" customWidth="1"/>
    <col min="4866" max="4866" width="22.28515625" style="92" customWidth="1"/>
    <col min="4867" max="4867" width="7" style="92" customWidth="1"/>
    <col min="4868" max="4868" width="8.5703125" style="92" customWidth="1"/>
    <col min="4869" max="4869" width="7.28515625" style="92" customWidth="1"/>
    <col min="4870" max="4870" width="8.5703125" style="92" customWidth="1"/>
    <col min="4871" max="4871" width="6.7109375" style="92" customWidth="1"/>
    <col min="4872" max="4872" width="8.5703125" style="92" customWidth="1"/>
    <col min="4873" max="4873" width="10" style="92" customWidth="1"/>
    <col min="4874" max="4874" width="9.140625" style="92"/>
    <col min="4875" max="4875" width="2.5703125" style="92" customWidth="1"/>
    <col min="4876" max="5120" width="9.140625" style="92"/>
    <col min="5121" max="5121" width="4.5703125" style="92" customWidth="1"/>
    <col min="5122" max="5122" width="22.28515625" style="92" customWidth="1"/>
    <col min="5123" max="5123" width="7" style="92" customWidth="1"/>
    <col min="5124" max="5124" width="8.5703125" style="92" customWidth="1"/>
    <col min="5125" max="5125" width="7.28515625" style="92" customWidth="1"/>
    <col min="5126" max="5126" width="8.5703125" style="92" customWidth="1"/>
    <col min="5127" max="5127" width="6.7109375" style="92" customWidth="1"/>
    <col min="5128" max="5128" width="8.5703125" style="92" customWidth="1"/>
    <col min="5129" max="5129" width="10" style="92" customWidth="1"/>
    <col min="5130" max="5130" width="9.140625" style="92"/>
    <col min="5131" max="5131" width="2.5703125" style="92" customWidth="1"/>
    <col min="5132" max="5376" width="9.140625" style="92"/>
    <col min="5377" max="5377" width="4.5703125" style="92" customWidth="1"/>
    <col min="5378" max="5378" width="22.28515625" style="92" customWidth="1"/>
    <col min="5379" max="5379" width="7" style="92" customWidth="1"/>
    <col min="5380" max="5380" width="8.5703125" style="92" customWidth="1"/>
    <col min="5381" max="5381" width="7.28515625" style="92" customWidth="1"/>
    <col min="5382" max="5382" width="8.5703125" style="92" customWidth="1"/>
    <col min="5383" max="5383" width="6.7109375" style="92" customWidth="1"/>
    <col min="5384" max="5384" width="8.5703125" style="92" customWidth="1"/>
    <col min="5385" max="5385" width="10" style="92" customWidth="1"/>
    <col min="5386" max="5386" width="9.140625" style="92"/>
    <col min="5387" max="5387" width="2.5703125" style="92" customWidth="1"/>
    <col min="5388" max="5632" width="9.140625" style="92"/>
    <col min="5633" max="5633" width="4.5703125" style="92" customWidth="1"/>
    <col min="5634" max="5634" width="22.28515625" style="92" customWidth="1"/>
    <col min="5635" max="5635" width="7" style="92" customWidth="1"/>
    <col min="5636" max="5636" width="8.5703125" style="92" customWidth="1"/>
    <col min="5637" max="5637" width="7.28515625" style="92" customWidth="1"/>
    <col min="5638" max="5638" width="8.5703125" style="92" customWidth="1"/>
    <col min="5639" max="5639" width="6.7109375" style="92" customWidth="1"/>
    <col min="5640" max="5640" width="8.5703125" style="92" customWidth="1"/>
    <col min="5641" max="5641" width="10" style="92" customWidth="1"/>
    <col min="5642" max="5642" width="9.140625" style="92"/>
    <col min="5643" max="5643" width="2.5703125" style="92" customWidth="1"/>
    <col min="5644" max="5888" width="9.140625" style="92"/>
    <col min="5889" max="5889" width="4.5703125" style="92" customWidth="1"/>
    <col min="5890" max="5890" width="22.28515625" style="92" customWidth="1"/>
    <col min="5891" max="5891" width="7" style="92" customWidth="1"/>
    <col min="5892" max="5892" width="8.5703125" style="92" customWidth="1"/>
    <col min="5893" max="5893" width="7.28515625" style="92" customWidth="1"/>
    <col min="5894" max="5894" width="8.5703125" style="92" customWidth="1"/>
    <col min="5895" max="5895" width="6.7109375" style="92" customWidth="1"/>
    <col min="5896" max="5896" width="8.5703125" style="92" customWidth="1"/>
    <col min="5897" max="5897" width="10" style="92" customWidth="1"/>
    <col min="5898" max="5898" width="9.140625" style="92"/>
    <col min="5899" max="5899" width="2.5703125" style="92" customWidth="1"/>
    <col min="5900" max="6144" width="9.140625" style="92"/>
    <col min="6145" max="6145" width="4.5703125" style="92" customWidth="1"/>
    <col min="6146" max="6146" width="22.28515625" style="92" customWidth="1"/>
    <col min="6147" max="6147" width="7" style="92" customWidth="1"/>
    <col min="6148" max="6148" width="8.5703125" style="92" customWidth="1"/>
    <col min="6149" max="6149" width="7.28515625" style="92" customWidth="1"/>
    <col min="6150" max="6150" width="8.5703125" style="92" customWidth="1"/>
    <col min="6151" max="6151" width="6.7109375" style="92" customWidth="1"/>
    <col min="6152" max="6152" width="8.5703125" style="92" customWidth="1"/>
    <col min="6153" max="6153" width="10" style="92" customWidth="1"/>
    <col min="6154" max="6154" width="9.140625" style="92"/>
    <col min="6155" max="6155" width="2.5703125" style="92" customWidth="1"/>
    <col min="6156" max="6400" width="9.140625" style="92"/>
    <col min="6401" max="6401" width="4.5703125" style="92" customWidth="1"/>
    <col min="6402" max="6402" width="22.28515625" style="92" customWidth="1"/>
    <col min="6403" max="6403" width="7" style="92" customWidth="1"/>
    <col min="6404" max="6404" width="8.5703125" style="92" customWidth="1"/>
    <col min="6405" max="6405" width="7.28515625" style="92" customWidth="1"/>
    <col min="6406" max="6406" width="8.5703125" style="92" customWidth="1"/>
    <col min="6407" max="6407" width="6.7109375" style="92" customWidth="1"/>
    <col min="6408" max="6408" width="8.5703125" style="92" customWidth="1"/>
    <col min="6409" max="6409" width="10" style="92" customWidth="1"/>
    <col min="6410" max="6410" width="9.140625" style="92"/>
    <col min="6411" max="6411" width="2.5703125" style="92" customWidth="1"/>
    <col min="6412" max="6656" width="9.140625" style="92"/>
    <col min="6657" max="6657" width="4.5703125" style="92" customWidth="1"/>
    <col min="6658" max="6658" width="22.28515625" style="92" customWidth="1"/>
    <col min="6659" max="6659" width="7" style="92" customWidth="1"/>
    <col min="6660" max="6660" width="8.5703125" style="92" customWidth="1"/>
    <col min="6661" max="6661" width="7.28515625" style="92" customWidth="1"/>
    <col min="6662" max="6662" width="8.5703125" style="92" customWidth="1"/>
    <col min="6663" max="6663" width="6.7109375" style="92" customWidth="1"/>
    <col min="6664" max="6664" width="8.5703125" style="92" customWidth="1"/>
    <col min="6665" max="6665" width="10" style="92" customWidth="1"/>
    <col min="6666" max="6666" width="9.140625" style="92"/>
    <col min="6667" max="6667" width="2.5703125" style="92" customWidth="1"/>
    <col min="6668" max="6912" width="9.140625" style="92"/>
    <col min="6913" max="6913" width="4.5703125" style="92" customWidth="1"/>
    <col min="6914" max="6914" width="22.28515625" style="92" customWidth="1"/>
    <col min="6915" max="6915" width="7" style="92" customWidth="1"/>
    <col min="6916" max="6916" width="8.5703125" style="92" customWidth="1"/>
    <col min="6917" max="6917" width="7.28515625" style="92" customWidth="1"/>
    <col min="6918" max="6918" width="8.5703125" style="92" customWidth="1"/>
    <col min="6919" max="6919" width="6.7109375" style="92" customWidth="1"/>
    <col min="6920" max="6920" width="8.5703125" style="92" customWidth="1"/>
    <col min="6921" max="6921" width="10" style="92" customWidth="1"/>
    <col min="6922" max="6922" width="9.140625" style="92"/>
    <col min="6923" max="6923" width="2.5703125" style="92" customWidth="1"/>
    <col min="6924" max="7168" width="9.140625" style="92"/>
    <col min="7169" max="7169" width="4.5703125" style="92" customWidth="1"/>
    <col min="7170" max="7170" width="22.28515625" style="92" customWidth="1"/>
    <col min="7171" max="7171" width="7" style="92" customWidth="1"/>
    <col min="7172" max="7172" width="8.5703125" style="92" customWidth="1"/>
    <col min="7173" max="7173" width="7.28515625" style="92" customWidth="1"/>
    <col min="7174" max="7174" width="8.5703125" style="92" customWidth="1"/>
    <col min="7175" max="7175" width="6.7109375" style="92" customWidth="1"/>
    <col min="7176" max="7176" width="8.5703125" style="92" customWidth="1"/>
    <col min="7177" max="7177" width="10" style="92" customWidth="1"/>
    <col min="7178" max="7178" width="9.140625" style="92"/>
    <col min="7179" max="7179" width="2.5703125" style="92" customWidth="1"/>
    <col min="7180" max="7424" width="9.140625" style="92"/>
    <col min="7425" max="7425" width="4.5703125" style="92" customWidth="1"/>
    <col min="7426" max="7426" width="22.28515625" style="92" customWidth="1"/>
    <col min="7427" max="7427" width="7" style="92" customWidth="1"/>
    <col min="7428" max="7428" width="8.5703125" style="92" customWidth="1"/>
    <col min="7429" max="7429" width="7.28515625" style="92" customWidth="1"/>
    <col min="7430" max="7430" width="8.5703125" style="92" customWidth="1"/>
    <col min="7431" max="7431" width="6.7109375" style="92" customWidth="1"/>
    <col min="7432" max="7432" width="8.5703125" style="92" customWidth="1"/>
    <col min="7433" max="7433" width="10" style="92" customWidth="1"/>
    <col min="7434" max="7434" width="9.140625" style="92"/>
    <col min="7435" max="7435" width="2.5703125" style="92" customWidth="1"/>
    <col min="7436" max="7680" width="9.140625" style="92"/>
    <col min="7681" max="7681" width="4.5703125" style="92" customWidth="1"/>
    <col min="7682" max="7682" width="22.28515625" style="92" customWidth="1"/>
    <col min="7683" max="7683" width="7" style="92" customWidth="1"/>
    <col min="7684" max="7684" width="8.5703125" style="92" customWidth="1"/>
    <col min="7685" max="7685" width="7.28515625" style="92" customWidth="1"/>
    <col min="7686" max="7686" width="8.5703125" style="92" customWidth="1"/>
    <col min="7687" max="7687" width="6.7109375" style="92" customWidth="1"/>
    <col min="7688" max="7688" width="8.5703125" style="92" customWidth="1"/>
    <col min="7689" max="7689" width="10" style="92" customWidth="1"/>
    <col min="7690" max="7690" width="9.140625" style="92"/>
    <col min="7691" max="7691" width="2.5703125" style="92" customWidth="1"/>
    <col min="7692" max="7936" width="9.140625" style="92"/>
    <col min="7937" max="7937" width="4.5703125" style="92" customWidth="1"/>
    <col min="7938" max="7938" width="22.28515625" style="92" customWidth="1"/>
    <col min="7939" max="7939" width="7" style="92" customWidth="1"/>
    <col min="7940" max="7940" width="8.5703125" style="92" customWidth="1"/>
    <col min="7941" max="7941" width="7.28515625" style="92" customWidth="1"/>
    <col min="7942" max="7942" width="8.5703125" style="92" customWidth="1"/>
    <col min="7943" max="7943" width="6.7109375" style="92" customWidth="1"/>
    <col min="7944" max="7944" width="8.5703125" style="92" customWidth="1"/>
    <col min="7945" max="7945" width="10" style="92" customWidth="1"/>
    <col min="7946" max="7946" width="9.140625" style="92"/>
    <col min="7947" max="7947" width="2.5703125" style="92" customWidth="1"/>
    <col min="7948" max="8192" width="9.140625" style="92"/>
    <col min="8193" max="8193" width="4.5703125" style="92" customWidth="1"/>
    <col min="8194" max="8194" width="22.28515625" style="92" customWidth="1"/>
    <col min="8195" max="8195" width="7" style="92" customWidth="1"/>
    <col min="8196" max="8196" width="8.5703125" style="92" customWidth="1"/>
    <col min="8197" max="8197" width="7.28515625" style="92" customWidth="1"/>
    <col min="8198" max="8198" width="8.5703125" style="92" customWidth="1"/>
    <col min="8199" max="8199" width="6.7109375" style="92" customWidth="1"/>
    <col min="8200" max="8200" width="8.5703125" style="92" customWidth="1"/>
    <col min="8201" max="8201" width="10" style="92" customWidth="1"/>
    <col min="8202" max="8202" width="9.140625" style="92"/>
    <col min="8203" max="8203" width="2.5703125" style="92" customWidth="1"/>
    <col min="8204" max="8448" width="9.140625" style="92"/>
    <col min="8449" max="8449" width="4.5703125" style="92" customWidth="1"/>
    <col min="8450" max="8450" width="22.28515625" style="92" customWidth="1"/>
    <col min="8451" max="8451" width="7" style="92" customWidth="1"/>
    <col min="8452" max="8452" width="8.5703125" style="92" customWidth="1"/>
    <col min="8453" max="8453" width="7.28515625" style="92" customWidth="1"/>
    <col min="8454" max="8454" width="8.5703125" style="92" customWidth="1"/>
    <col min="8455" max="8455" width="6.7109375" style="92" customWidth="1"/>
    <col min="8456" max="8456" width="8.5703125" style="92" customWidth="1"/>
    <col min="8457" max="8457" width="10" style="92" customWidth="1"/>
    <col min="8458" max="8458" width="9.140625" style="92"/>
    <col min="8459" max="8459" width="2.5703125" style="92" customWidth="1"/>
    <col min="8460" max="8704" width="9.140625" style="92"/>
    <col min="8705" max="8705" width="4.5703125" style="92" customWidth="1"/>
    <col min="8706" max="8706" width="22.28515625" style="92" customWidth="1"/>
    <col min="8707" max="8707" width="7" style="92" customWidth="1"/>
    <col min="8708" max="8708" width="8.5703125" style="92" customWidth="1"/>
    <col min="8709" max="8709" width="7.28515625" style="92" customWidth="1"/>
    <col min="8710" max="8710" width="8.5703125" style="92" customWidth="1"/>
    <col min="8711" max="8711" width="6.7109375" style="92" customWidth="1"/>
    <col min="8712" max="8712" width="8.5703125" style="92" customWidth="1"/>
    <col min="8713" max="8713" width="10" style="92" customWidth="1"/>
    <col min="8714" max="8714" width="9.140625" style="92"/>
    <col min="8715" max="8715" width="2.5703125" style="92" customWidth="1"/>
    <col min="8716" max="8960" width="9.140625" style="92"/>
    <col min="8961" max="8961" width="4.5703125" style="92" customWidth="1"/>
    <col min="8962" max="8962" width="22.28515625" style="92" customWidth="1"/>
    <col min="8963" max="8963" width="7" style="92" customWidth="1"/>
    <col min="8964" max="8964" width="8.5703125" style="92" customWidth="1"/>
    <col min="8965" max="8965" width="7.28515625" style="92" customWidth="1"/>
    <col min="8966" max="8966" width="8.5703125" style="92" customWidth="1"/>
    <col min="8967" max="8967" width="6.7109375" style="92" customWidth="1"/>
    <col min="8968" max="8968" width="8.5703125" style="92" customWidth="1"/>
    <col min="8969" max="8969" width="10" style="92" customWidth="1"/>
    <col min="8970" max="8970" width="9.140625" style="92"/>
    <col min="8971" max="8971" width="2.5703125" style="92" customWidth="1"/>
    <col min="8972" max="9216" width="9.140625" style="92"/>
    <col min="9217" max="9217" width="4.5703125" style="92" customWidth="1"/>
    <col min="9218" max="9218" width="22.28515625" style="92" customWidth="1"/>
    <col min="9219" max="9219" width="7" style="92" customWidth="1"/>
    <col min="9220" max="9220" width="8.5703125" style="92" customWidth="1"/>
    <col min="9221" max="9221" width="7.28515625" style="92" customWidth="1"/>
    <col min="9222" max="9222" width="8.5703125" style="92" customWidth="1"/>
    <col min="9223" max="9223" width="6.7109375" style="92" customWidth="1"/>
    <col min="9224" max="9224" width="8.5703125" style="92" customWidth="1"/>
    <col min="9225" max="9225" width="10" style="92" customWidth="1"/>
    <col min="9226" max="9226" width="9.140625" style="92"/>
    <col min="9227" max="9227" width="2.5703125" style="92" customWidth="1"/>
    <col min="9228" max="9472" width="9.140625" style="92"/>
    <col min="9473" max="9473" width="4.5703125" style="92" customWidth="1"/>
    <col min="9474" max="9474" width="22.28515625" style="92" customWidth="1"/>
    <col min="9475" max="9475" width="7" style="92" customWidth="1"/>
    <col min="9476" max="9476" width="8.5703125" style="92" customWidth="1"/>
    <col min="9477" max="9477" width="7.28515625" style="92" customWidth="1"/>
    <col min="9478" max="9478" width="8.5703125" style="92" customWidth="1"/>
    <col min="9479" max="9479" width="6.7109375" style="92" customWidth="1"/>
    <col min="9480" max="9480" width="8.5703125" style="92" customWidth="1"/>
    <col min="9481" max="9481" width="10" style="92" customWidth="1"/>
    <col min="9482" max="9482" width="9.140625" style="92"/>
    <col min="9483" max="9483" width="2.5703125" style="92" customWidth="1"/>
    <col min="9484" max="9728" width="9.140625" style="92"/>
    <col min="9729" max="9729" width="4.5703125" style="92" customWidth="1"/>
    <col min="9730" max="9730" width="22.28515625" style="92" customWidth="1"/>
    <col min="9731" max="9731" width="7" style="92" customWidth="1"/>
    <col min="9732" max="9732" width="8.5703125" style="92" customWidth="1"/>
    <col min="9733" max="9733" width="7.28515625" style="92" customWidth="1"/>
    <col min="9734" max="9734" width="8.5703125" style="92" customWidth="1"/>
    <col min="9735" max="9735" width="6.7109375" style="92" customWidth="1"/>
    <col min="9736" max="9736" width="8.5703125" style="92" customWidth="1"/>
    <col min="9737" max="9737" width="10" style="92" customWidth="1"/>
    <col min="9738" max="9738" width="9.140625" style="92"/>
    <col min="9739" max="9739" width="2.5703125" style="92" customWidth="1"/>
    <col min="9740" max="9984" width="9.140625" style="92"/>
    <col min="9985" max="9985" width="4.5703125" style="92" customWidth="1"/>
    <col min="9986" max="9986" width="22.28515625" style="92" customWidth="1"/>
    <col min="9987" max="9987" width="7" style="92" customWidth="1"/>
    <col min="9988" max="9988" width="8.5703125" style="92" customWidth="1"/>
    <col min="9989" max="9989" width="7.28515625" style="92" customWidth="1"/>
    <col min="9990" max="9990" width="8.5703125" style="92" customWidth="1"/>
    <col min="9991" max="9991" width="6.7109375" style="92" customWidth="1"/>
    <col min="9992" max="9992" width="8.5703125" style="92" customWidth="1"/>
    <col min="9993" max="9993" width="10" style="92" customWidth="1"/>
    <col min="9994" max="9994" width="9.140625" style="92"/>
    <col min="9995" max="9995" width="2.5703125" style="92" customWidth="1"/>
    <col min="9996" max="10240" width="9.140625" style="92"/>
    <col min="10241" max="10241" width="4.5703125" style="92" customWidth="1"/>
    <col min="10242" max="10242" width="22.28515625" style="92" customWidth="1"/>
    <col min="10243" max="10243" width="7" style="92" customWidth="1"/>
    <col min="10244" max="10244" width="8.5703125" style="92" customWidth="1"/>
    <col min="10245" max="10245" width="7.28515625" style="92" customWidth="1"/>
    <col min="10246" max="10246" width="8.5703125" style="92" customWidth="1"/>
    <col min="10247" max="10247" width="6.7109375" style="92" customWidth="1"/>
    <col min="10248" max="10248" width="8.5703125" style="92" customWidth="1"/>
    <col min="10249" max="10249" width="10" style="92" customWidth="1"/>
    <col min="10250" max="10250" width="9.140625" style="92"/>
    <col min="10251" max="10251" width="2.5703125" style="92" customWidth="1"/>
    <col min="10252" max="10496" width="9.140625" style="92"/>
    <col min="10497" max="10497" width="4.5703125" style="92" customWidth="1"/>
    <col min="10498" max="10498" width="22.28515625" style="92" customWidth="1"/>
    <col min="10499" max="10499" width="7" style="92" customWidth="1"/>
    <col min="10500" max="10500" width="8.5703125" style="92" customWidth="1"/>
    <col min="10501" max="10501" width="7.28515625" style="92" customWidth="1"/>
    <col min="10502" max="10502" width="8.5703125" style="92" customWidth="1"/>
    <col min="10503" max="10503" width="6.7109375" style="92" customWidth="1"/>
    <col min="10504" max="10504" width="8.5703125" style="92" customWidth="1"/>
    <col min="10505" max="10505" width="10" style="92" customWidth="1"/>
    <col min="10506" max="10506" width="9.140625" style="92"/>
    <col min="10507" max="10507" width="2.5703125" style="92" customWidth="1"/>
    <col min="10508" max="10752" width="9.140625" style="92"/>
    <col min="10753" max="10753" width="4.5703125" style="92" customWidth="1"/>
    <col min="10754" max="10754" width="22.28515625" style="92" customWidth="1"/>
    <col min="10755" max="10755" width="7" style="92" customWidth="1"/>
    <col min="10756" max="10756" width="8.5703125" style="92" customWidth="1"/>
    <col min="10757" max="10757" width="7.28515625" style="92" customWidth="1"/>
    <col min="10758" max="10758" width="8.5703125" style="92" customWidth="1"/>
    <col min="10759" max="10759" width="6.7109375" style="92" customWidth="1"/>
    <col min="10760" max="10760" width="8.5703125" style="92" customWidth="1"/>
    <col min="10761" max="10761" width="10" style="92" customWidth="1"/>
    <col min="10762" max="10762" width="9.140625" style="92"/>
    <col min="10763" max="10763" width="2.5703125" style="92" customWidth="1"/>
    <col min="10764" max="11008" width="9.140625" style="92"/>
    <col min="11009" max="11009" width="4.5703125" style="92" customWidth="1"/>
    <col min="11010" max="11010" width="22.28515625" style="92" customWidth="1"/>
    <col min="11011" max="11011" width="7" style="92" customWidth="1"/>
    <col min="11012" max="11012" width="8.5703125" style="92" customWidth="1"/>
    <col min="11013" max="11013" width="7.28515625" style="92" customWidth="1"/>
    <col min="11014" max="11014" width="8.5703125" style="92" customWidth="1"/>
    <col min="11015" max="11015" width="6.7109375" style="92" customWidth="1"/>
    <col min="11016" max="11016" width="8.5703125" style="92" customWidth="1"/>
    <col min="11017" max="11017" width="10" style="92" customWidth="1"/>
    <col min="11018" max="11018" width="9.140625" style="92"/>
    <col min="11019" max="11019" width="2.5703125" style="92" customWidth="1"/>
    <col min="11020" max="11264" width="9.140625" style="92"/>
    <col min="11265" max="11265" width="4.5703125" style="92" customWidth="1"/>
    <col min="11266" max="11266" width="22.28515625" style="92" customWidth="1"/>
    <col min="11267" max="11267" width="7" style="92" customWidth="1"/>
    <col min="11268" max="11268" width="8.5703125" style="92" customWidth="1"/>
    <col min="11269" max="11269" width="7.28515625" style="92" customWidth="1"/>
    <col min="11270" max="11270" width="8.5703125" style="92" customWidth="1"/>
    <col min="11271" max="11271" width="6.7109375" style="92" customWidth="1"/>
    <col min="11272" max="11272" width="8.5703125" style="92" customWidth="1"/>
    <col min="11273" max="11273" width="10" style="92" customWidth="1"/>
    <col min="11274" max="11274" width="9.140625" style="92"/>
    <col min="11275" max="11275" width="2.5703125" style="92" customWidth="1"/>
    <col min="11276" max="11520" width="9.140625" style="92"/>
    <col min="11521" max="11521" width="4.5703125" style="92" customWidth="1"/>
    <col min="11522" max="11522" width="22.28515625" style="92" customWidth="1"/>
    <col min="11523" max="11523" width="7" style="92" customWidth="1"/>
    <col min="11524" max="11524" width="8.5703125" style="92" customWidth="1"/>
    <col min="11525" max="11525" width="7.28515625" style="92" customWidth="1"/>
    <col min="11526" max="11526" width="8.5703125" style="92" customWidth="1"/>
    <col min="11527" max="11527" width="6.7109375" style="92" customWidth="1"/>
    <col min="11528" max="11528" width="8.5703125" style="92" customWidth="1"/>
    <col min="11529" max="11529" width="10" style="92" customWidth="1"/>
    <col min="11530" max="11530" width="9.140625" style="92"/>
    <col min="11531" max="11531" width="2.5703125" style="92" customWidth="1"/>
    <col min="11532" max="11776" width="9.140625" style="92"/>
    <col min="11777" max="11777" width="4.5703125" style="92" customWidth="1"/>
    <col min="11778" max="11778" width="22.28515625" style="92" customWidth="1"/>
    <col min="11779" max="11779" width="7" style="92" customWidth="1"/>
    <col min="11780" max="11780" width="8.5703125" style="92" customWidth="1"/>
    <col min="11781" max="11781" width="7.28515625" style="92" customWidth="1"/>
    <col min="11782" max="11782" width="8.5703125" style="92" customWidth="1"/>
    <col min="11783" max="11783" width="6.7109375" style="92" customWidth="1"/>
    <col min="11784" max="11784" width="8.5703125" style="92" customWidth="1"/>
    <col min="11785" max="11785" width="10" style="92" customWidth="1"/>
    <col min="11786" max="11786" width="9.140625" style="92"/>
    <col min="11787" max="11787" width="2.5703125" style="92" customWidth="1"/>
    <col min="11788" max="12032" width="9.140625" style="92"/>
    <col min="12033" max="12033" width="4.5703125" style="92" customWidth="1"/>
    <col min="12034" max="12034" width="22.28515625" style="92" customWidth="1"/>
    <col min="12035" max="12035" width="7" style="92" customWidth="1"/>
    <col min="12036" max="12036" width="8.5703125" style="92" customWidth="1"/>
    <col min="12037" max="12037" width="7.28515625" style="92" customWidth="1"/>
    <col min="12038" max="12038" width="8.5703125" style="92" customWidth="1"/>
    <col min="12039" max="12039" width="6.7109375" style="92" customWidth="1"/>
    <col min="12040" max="12040" width="8.5703125" style="92" customWidth="1"/>
    <col min="12041" max="12041" width="10" style="92" customWidth="1"/>
    <col min="12042" max="12042" width="9.140625" style="92"/>
    <col min="12043" max="12043" width="2.5703125" style="92" customWidth="1"/>
    <col min="12044" max="12288" width="9.140625" style="92"/>
    <col min="12289" max="12289" width="4.5703125" style="92" customWidth="1"/>
    <col min="12290" max="12290" width="22.28515625" style="92" customWidth="1"/>
    <col min="12291" max="12291" width="7" style="92" customWidth="1"/>
    <col min="12292" max="12292" width="8.5703125" style="92" customWidth="1"/>
    <col min="12293" max="12293" width="7.28515625" style="92" customWidth="1"/>
    <col min="12294" max="12294" width="8.5703125" style="92" customWidth="1"/>
    <col min="12295" max="12295" width="6.7109375" style="92" customWidth="1"/>
    <col min="12296" max="12296" width="8.5703125" style="92" customWidth="1"/>
    <col min="12297" max="12297" width="10" style="92" customWidth="1"/>
    <col min="12298" max="12298" width="9.140625" style="92"/>
    <col min="12299" max="12299" width="2.5703125" style="92" customWidth="1"/>
    <col min="12300" max="12544" width="9.140625" style="92"/>
    <col min="12545" max="12545" width="4.5703125" style="92" customWidth="1"/>
    <col min="12546" max="12546" width="22.28515625" style="92" customWidth="1"/>
    <col min="12547" max="12547" width="7" style="92" customWidth="1"/>
    <col min="12548" max="12548" width="8.5703125" style="92" customWidth="1"/>
    <col min="12549" max="12549" width="7.28515625" style="92" customWidth="1"/>
    <col min="12550" max="12550" width="8.5703125" style="92" customWidth="1"/>
    <col min="12551" max="12551" width="6.7109375" style="92" customWidth="1"/>
    <col min="12552" max="12552" width="8.5703125" style="92" customWidth="1"/>
    <col min="12553" max="12553" width="10" style="92" customWidth="1"/>
    <col min="12554" max="12554" width="9.140625" style="92"/>
    <col min="12555" max="12555" width="2.5703125" style="92" customWidth="1"/>
    <col min="12556" max="12800" width="9.140625" style="92"/>
    <col min="12801" max="12801" width="4.5703125" style="92" customWidth="1"/>
    <col min="12802" max="12802" width="22.28515625" style="92" customWidth="1"/>
    <col min="12803" max="12803" width="7" style="92" customWidth="1"/>
    <col min="12804" max="12804" width="8.5703125" style="92" customWidth="1"/>
    <col min="12805" max="12805" width="7.28515625" style="92" customWidth="1"/>
    <col min="12806" max="12806" width="8.5703125" style="92" customWidth="1"/>
    <col min="12807" max="12807" width="6.7109375" style="92" customWidth="1"/>
    <col min="12808" max="12808" width="8.5703125" style="92" customWidth="1"/>
    <col min="12809" max="12809" width="10" style="92" customWidth="1"/>
    <col min="12810" max="12810" width="9.140625" style="92"/>
    <col min="12811" max="12811" width="2.5703125" style="92" customWidth="1"/>
    <col min="12812" max="13056" width="9.140625" style="92"/>
    <col min="13057" max="13057" width="4.5703125" style="92" customWidth="1"/>
    <col min="13058" max="13058" width="22.28515625" style="92" customWidth="1"/>
    <col min="13059" max="13059" width="7" style="92" customWidth="1"/>
    <col min="13060" max="13060" width="8.5703125" style="92" customWidth="1"/>
    <col min="13061" max="13061" width="7.28515625" style="92" customWidth="1"/>
    <col min="13062" max="13062" width="8.5703125" style="92" customWidth="1"/>
    <col min="13063" max="13063" width="6.7109375" style="92" customWidth="1"/>
    <col min="13064" max="13064" width="8.5703125" style="92" customWidth="1"/>
    <col min="13065" max="13065" width="10" style="92" customWidth="1"/>
    <col min="13066" max="13066" width="9.140625" style="92"/>
    <col min="13067" max="13067" width="2.5703125" style="92" customWidth="1"/>
    <col min="13068" max="13312" width="9.140625" style="92"/>
    <col min="13313" max="13313" width="4.5703125" style="92" customWidth="1"/>
    <col min="13314" max="13314" width="22.28515625" style="92" customWidth="1"/>
    <col min="13315" max="13315" width="7" style="92" customWidth="1"/>
    <col min="13316" max="13316" width="8.5703125" style="92" customWidth="1"/>
    <col min="13317" max="13317" width="7.28515625" style="92" customWidth="1"/>
    <col min="13318" max="13318" width="8.5703125" style="92" customWidth="1"/>
    <col min="13319" max="13319" width="6.7109375" style="92" customWidth="1"/>
    <col min="13320" max="13320" width="8.5703125" style="92" customWidth="1"/>
    <col min="13321" max="13321" width="10" style="92" customWidth="1"/>
    <col min="13322" max="13322" width="9.140625" style="92"/>
    <col min="13323" max="13323" width="2.5703125" style="92" customWidth="1"/>
    <col min="13324" max="13568" width="9.140625" style="92"/>
    <col min="13569" max="13569" width="4.5703125" style="92" customWidth="1"/>
    <col min="13570" max="13570" width="22.28515625" style="92" customWidth="1"/>
    <col min="13571" max="13571" width="7" style="92" customWidth="1"/>
    <col min="13572" max="13572" width="8.5703125" style="92" customWidth="1"/>
    <col min="13573" max="13573" width="7.28515625" style="92" customWidth="1"/>
    <col min="13574" max="13574" width="8.5703125" style="92" customWidth="1"/>
    <col min="13575" max="13575" width="6.7109375" style="92" customWidth="1"/>
    <col min="13576" max="13576" width="8.5703125" style="92" customWidth="1"/>
    <col min="13577" max="13577" width="10" style="92" customWidth="1"/>
    <col min="13578" max="13578" width="9.140625" style="92"/>
    <col min="13579" max="13579" width="2.5703125" style="92" customWidth="1"/>
    <col min="13580" max="13824" width="9.140625" style="92"/>
    <col min="13825" max="13825" width="4.5703125" style="92" customWidth="1"/>
    <col min="13826" max="13826" width="22.28515625" style="92" customWidth="1"/>
    <col min="13827" max="13827" width="7" style="92" customWidth="1"/>
    <col min="13828" max="13828" width="8.5703125" style="92" customWidth="1"/>
    <col min="13829" max="13829" width="7.28515625" style="92" customWidth="1"/>
    <col min="13830" max="13830" width="8.5703125" style="92" customWidth="1"/>
    <col min="13831" max="13831" width="6.7109375" style="92" customWidth="1"/>
    <col min="13832" max="13832" width="8.5703125" style="92" customWidth="1"/>
    <col min="13833" max="13833" width="10" style="92" customWidth="1"/>
    <col min="13834" max="13834" width="9.140625" style="92"/>
    <col min="13835" max="13835" width="2.5703125" style="92" customWidth="1"/>
    <col min="13836" max="14080" width="9.140625" style="92"/>
    <col min="14081" max="14081" width="4.5703125" style="92" customWidth="1"/>
    <col min="14082" max="14082" width="22.28515625" style="92" customWidth="1"/>
    <col min="14083" max="14083" width="7" style="92" customWidth="1"/>
    <col min="14084" max="14084" width="8.5703125" style="92" customWidth="1"/>
    <col min="14085" max="14085" width="7.28515625" style="92" customWidth="1"/>
    <col min="14086" max="14086" width="8.5703125" style="92" customWidth="1"/>
    <col min="14087" max="14087" width="6.7109375" style="92" customWidth="1"/>
    <col min="14088" max="14088" width="8.5703125" style="92" customWidth="1"/>
    <col min="14089" max="14089" width="10" style="92" customWidth="1"/>
    <col min="14090" max="14090" width="9.140625" style="92"/>
    <col min="14091" max="14091" width="2.5703125" style="92" customWidth="1"/>
    <col min="14092" max="14336" width="9.140625" style="92"/>
    <col min="14337" max="14337" width="4.5703125" style="92" customWidth="1"/>
    <col min="14338" max="14338" width="22.28515625" style="92" customWidth="1"/>
    <col min="14339" max="14339" width="7" style="92" customWidth="1"/>
    <col min="14340" max="14340" width="8.5703125" style="92" customWidth="1"/>
    <col min="14341" max="14341" width="7.28515625" style="92" customWidth="1"/>
    <col min="14342" max="14342" width="8.5703125" style="92" customWidth="1"/>
    <col min="14343" max="14343" width="6.7109375" style="92" customWidth="1"/>
    <col min="14344" max="14344" width="8.5703125" style="92" customWidth="1"/>
    <col min="14345" max="14345" width="10" style="92" customWidth="1"/>
    <col min="14346" max="14346" width="9.140625" style="92"/>
    <col min="14347" max="14347" width="2.5703125" style="92" customWidth="1"/>
    <col min="14348" max="14592" width="9.140625" style="92"/>
    <col min="14593" max="14593" width="4.5703125" style="92" customWidth="1"/>
    <col min="14594" max="14594" width="22.28515625" style="92" customWidth="1"/>
    <col min="14595" max="14595" width="7" style="92" customWidth="1"/>
    <col min="14596" max="14596" width="8.5703125" style="92" customWidth="1"/>
    <col min="14597" max="14597" width="7.28515625" style="92" customWidth="1"/>
    <col min="14598" max="14598" width="8.5703125" style="92" customWidth="1"/>
    <col min="14599" max="14599" width="6.7109375" style="92" customWidth="1"/>
    <col min="14600" max="14600" width="8.5703125" style="92" customWidth="1"/>
    <col min="14601" max="14601" width="10" style="92" customWidth="1"/>
    <col min="14602" max="14602" width="9.140625" style="92"/>
    <col min="14603" max="14603" width="2.5703125" style="92" customWidth="1"/>
    <col min="14604" max="14848" width="9.140625" style="92"/>
    <col min="14849" max="14849" width="4.5703125" style="92" customWidth="1"/>
    <col min="14850" max="14850" width="22.28515625" style="92" customWidth="1"/>
    <col min="14851" max="14851" width="7" style="92" customWidth="1"/>
    <col min="14852" max="14852" width="8.5703125" style="92" customWidth="1"/>
    <col min="14853" max="14853" width="7.28515625" style="92" customWidth="1"/>
    <col min="14854" max="14854" width="8.5703125" style="92" customWidth="1"/>
    <col min="14855" max="14855" width="6.7109375" style="92" customWidth="1"/>
    <col min="14856" max="14856" width="8.5703125" style="92" customWidth="1"/>
    <col min="14857" max="14857" width="10" style="92" customWidth="1"/>
    <col min="14858" max="14858" width="9.140625" style="92"/>
    <col min="14859" max="14859" width="2.5703125" style="92" customWidth="1"/>
    <col min="14860" max="15104" width="9.140625" style="92"/>
    <col min="15105" max="15105" width="4.5703125" style="92" customWidth="1"/>
    <col min="15106" max="15106" width="22.28515625" style="92" customWidth="1"/>
    <col min="15107" max="15107" width="7" style="92" customWidth="1"/>
    <col min="15108" max="15108" width="8.5703125" style="92" customWidth="1"/>
    <col min="15109" max="15109" width="7.28515625" style="92" customWidth="1"/>
    <col min="15110" max="15110" width="8.5703125" style="92" customWidth="1"/>
    <col min="15111" max="15111" width="6.7109375" style="92" customWidth="1"/>
    <col min="15112" max="15112" width="8.5703125" style="92" customWidth="1"/>
    <col min="15113" max="15113" width="10" style="92" customWidth="1"/>
    <col min="15114" max="15114" width="9.140625" style="92"/>
    <col min="15115" max="15115" width="2.5703125" style="92" customWidth="1"/>
    <col min="15116" max="15360" width="9.140625" style="92"/>
    <col min="15361" max="15361" width="4.5703125" style="92" customWidth="1"/>
    <col min="15362" max="15362" width="22.28515625" style="92" customWidth="1"/>
    <col min="15363" max="15363" width="7" style="92" customWidth="1"/>
    <col min="15364" max="15364" width="8.5703125" style="92" customWidth="1"/>
    <col min="15365" max="15365" width="7.28515625" style="92" customWidth="1"/>
    <col min="15366" max="15366" width="8.5703125" style="92" customWidth="1"/>
    <col min="15367" max="15367" width="6.7109375" style="92" customWidth="1"/>
    <col min="15368" max="15368" width="8.5703125" style="92" customWidth="1"/>
    <col min="15369" max="15369" width="10" style="92" customWidth="1"/>
    <col min="15370" max="15370" width="9.140625" style="92"/>
    <col min="15371" max="15371" width="2.5703125" style="92" customWidth="1"/>
    <col min="15372" max="15616" width="9.140625" style="92"/>
    <col min="15617" max="15617" width="4.5703125" style="92" customWidth="1"/>
    <col min="15618" max="15618" width="22.28515625" style="92" customWidth="1"/>
    <col min="15619" max="15619" width="7" style="92" customWidth="1"/>
    <col min="15620" max="15620" width="8.5703125" style="92" customWidth="1"/>
    <col min="15621" max="15621" width="7.28515625" style="92" customWidth="1"/>
    <col min="15622" max="15622" width="8.5703125" style="92" customWidth="1"/>
    <col min="15623" max="15623" width="6.7109375" style="92" customWidth="1"/>
    <col min="15624" max="15624" width="8.5703125" style="92" customWidth="1"/>
    <col min="15625" max="15625" width="10" style="92" customWidth="1"/>
    <col min="15626" max="15626" width="9.140625" style="92"/>
    <col min="15627" max="15627" width="2.5703125" style="92" customWidth="1"/>
    <col min="15628" max="15872" width="9.140625" style="92"/>
    <col min="15873" max="15873" width="4.5703125" style="92" customWidth="1"/>
    <col min="15874" max="15874" width="22.28515625" style="92" customWidth="1"/>
    <col min="15875" max="15875" width="7" style="92" customWidth="1"/>
    <col min="15876" max="15876" width="8.5703125" style="92" customWidth="1"/>
    <col min="15877" max="15877" width="7.28515625" style="92" customWidth="1"/>
    <col min="15878" max="15878" width="8.5703125" style="92" customWidth="1"/>
    <col min="15879" max="15879" width="6.7109375" style="92" customWidth="1"/>
    <col min="15880" max="15880" width="8.5703125" style="92" customWidth="1"/>
    <col min="15881" max="15881" width="10" style="92" customWidth="1"/>
    <col min="15882" max="15882" width="9.140625" style="92"/>
    <col min="15883" max="15883" width="2.5703125" style="92" customWidth="1"/>
    <col min="15884" max="16128" width="9.140625" style="92"/>
    <col min="16129" max="16129" width="4.5703125" style="92" customWidth="1"/>
    <col min="16130" max="16130" width="22.28515625" style="92" customWidth="1"/>
    <col min="16131" max="16131" width="7" style="92" customWidth="1"/>
    <col min="16132" max="16132" width="8.5703125" style="92" customWidth="1"/>
    <col min="16133" max="16133" width="7.28515625" style="92" customWidth="1"/>
    <col min="16134" max="16134" width="8.5703125" style="92" customWidth="1"/>
    <col min="16135" max="16135" width="6.7109375" style="92" customWidth="1"/>
    <col min="16136" max="16136" width="8.5703125" style="92" customWidth="1"/>
    <col min="16137" max="16137" width="10" style="92" customWidth="1"/>
    <col min="16138" max="16138" width="9.140625" style="92"/>
    <col min="16139" max="16139" width="2.5703125" style="92" customWidth="1"/>
    <col min="16140" max="16384" width="9.140625" style="92"/>
  </cols>
  <sheetData>
    <row r="1" spans="1:11" ht="24.75" customHeight="1">
      <c r="A1" s="529" t="s">
        <v>130</v>
      </c>
      <c r="B1" s="529"/>
      <c r="C1" s="529"/>
      <c r="D1" s="529"/>
      <c r="E1" s="529"/>
      <c r="F1" s="529"/>
      <c r="G1" s="529"/>
      <c r="H1" s="529"/>
      <c r="I1" s="529"/>
      <c r="J1" s="91"/>
    </row>
    <row r="2" spans="1:11" ht="12" customHeight="1">
      <c r="A2" s="93"/>
      <c r="B2" s="94" t="s">
        <v>533</v>
      </c>
      <c r="C2" s="93"/>
      <c r="D2" s="93"/>
      <c r="E2" s="93"/>
      <c r="F2" s="93"/>
      <c r="G2" s="93"/>
      <c r="H2" s="93"/>
      <c r="I2" s="324"/>
      <c r="J2" s="91"/>
    </row>
    <row r="3" spans="1:11" ht="14.25" customHeight="1">
      <c r="A3" s="530"/>
      <c r="B3" s="530"/>
      <c r="C3" s="532" t="s">
        <v>535</v>
      </c>
      <c r="D3" s="533"/>
      <c r="E3" s="532" t="s">
        <v>536</v>
      </c>
      <c r="F3" s="533"/>
      <c r="G3" s="532" t="s">
        <v>537</v>
      </c>
      <c r="H3" s="533"/>
      <c r="I3" s="522" t="s">
        <v>131</v>
      </c>
      <c r="J3" s="522" t="s">
        <v>132</v>
      </c>
    </row>
    <row r="4" spans="1:11" ht="27" customHeight="1">
      <c r="A4" s="531"/>
      <c r="B4" s="531"/>
      <c r="C4" s="332" t="s">
        <v>133</v>
      </c>
      <c r="D4" s="332" t="s">
        <v>134</v>
      </c>
      <c r="E4" s="332" t="s">
        <v>133</v>
      </c>
      <c r="F4" s="332" t="s">
        <v>134</v>
      </c>
      <c r="G4" s="333" t="s">
        <v>133</v>
      </c>
      <c r="H4" s="333" t="s">
        <v>134</v>
      </c>
      <c r="I4" s="534"/>
      <c r="J4" s="523"/>
    </row>
    <row r="5" spans="1:11">
      <c r="A5" s="524" t="s">
        <v>135</v>
      </c>
      <c r="B5" s="525"/>
      <c r="C5" s="95">
        <f t="shared" ref="C5:H5" si="0">SUM(C6:C23)</f>
        <v>267</v>
      </c>
      <c r="D5" s="96">
        <f t="shared" si="0"/>
        <v>99.999999999999986</v>
      </c>
      <c r="E5" s="269">
        <f t="shared" si="0"/>
        <v>434</v>
      </c>
      <c r="F5" s="96">
        <f t="shared" si="0"/>
        <v>100</v>
      </c>
      <c r="G5" s="269">
        <f t="shared" si="0"/>
        <v>499</v>
      </c>
      <c r="H5" s="357">
        <f t="shared" si="0"/>
        <v>100</v>
      </c>
      <c r="I5" s="97">
        <f>SUM(G5/E5*100)</f>
        <v>114.97695852534562</v>
      </c>
      <c r="J5" s="98">
        <f>SUM(G5/C5*100)</f>
        <v>186.89138576779024</v>
      </c>
    </row>
    <row r="6" spans="1:11" ht="13.5" customHeight="1">
      <c r="A6" s="526" t="s">
        <v>136</v>
      </c>
      <c r="B6" s="99" t="s">
        <v>137</v>
      </c>
      <c r="C6" s="270">
        <v>5</v>
      </c>
      <c r="D6" s="96">
        <f>C6/C5*100</f>
        <v>1.8726591760299627</v>
      </c>
      <c r="E6" s="269">
        <v>3</v>
      </c>
      <c r="F6" s="96">
        <f>E6/E5*100</f>
        <v>0.69124423963133641</v>
      </c>
      <c r="G6" s="358">
        <v>4</v>
      </c>
      <c r="H6" s="359">
        <f>G6/G5*100</f>
        <v>0.80160320641282556</v>
      </c>
      <c r="I6" s="100">
        <f>SUM(G6/E6*100)</f>
        <v>133.33333333333331</v>
      </c>
      <c r="J6" s="100">
        <f>SUM(G6/C6*100)</f>
        <v>80</v>
      </c>
      <c r="K6" s="101"/>
    </row>
    <row r="7" spans="1:11" ht="13.5" customHeight="1">
      <c r="A7" s="527"/>
      <c r="B7" s="102" t="s">
        <v>138</v>
      </c>
      <c r="C7" s="271">
        <v>24</v>
      </c>
      <c r="D7" s="241">
        <f>C7/C5*100</f>
        <v>8.9887640449438209</v>
      </c>
      <c r="E7" s="272">
        <v>14</v>
      </c>
      <c r="F7" s="241">
        <f>E7/E5*100</f>
        <v>3.225806451612903</v>
      </c>
      <c r="G7" s="360">
        <v>8</v>
      </c>
      <c r="H7" s="182">
        <f>G7/G5*100</f>
        <v>1.6032064128256511</v>
      </c>
      <c r="I7" s="100">
        <f>SUM(G7/E7*100)</f>
        <v>57.142857142857139</v>
      </c>
      <c r="J7" s="100">
        <f>SUM(G7/C7*100)</f>
        <v>33.333333333333329</v>
      </c>
    </row>
    <row r="8" spans="1:11" ht="13.5" customHeight="1">
      <c r="A8" s="527"/>
      <c r="B8" s="102" t="s">
        <v>139</v>
      </c>
      <c r="C8" s="271">
        <v>3</v>
      </c>
      <c r="D8" s="241">
        <f>C8/C5*100</f>
        <v>1.1235955056179776</v>
      </c>
      <c r="E8" s="272">
        <v>18</v>
      </c>
      <c r="F8" s="241">
        <f>E8/E5*100</f>
        <v>4.1474654377880187</v>
      </c>
      <c r="G8" s="360">
        <v>59</v>
      </c>
      <c r="H8" s="182">
        <f>G8/G5*100</f>
        <v>11.823647294589177</v>
      </c>
      <c r="I8" s="100">
        <f t="shared" ref="I8:I22" si="1">SUM(G8/E8*100)</f>
        <v>327.77777777777777</v>
      </c>
      <c r="J8" s="100">
        <v>0</v>
      </c>
    </row>
    <row r="9" spans="1:11" ht="13.5" customHeight="1">
      <c r="A9" s="527"/>
      <c r="B9" s="102" t="s">
        <v>140</v>
      </c>
      <c r="C9" s="271">
        <v>22</v>
      </c>
      <c r="D9" s="241">
        <f>C9/C5*100</f>
        <v>8.239700374531834</v>
      </c>
      <c r="E9" s="272">
        <v>1</v>
      </c>
      <c r="F9" s="241">
        <f>E9/E5*100</f>
        <v>0.2304147465437788</v>
      </c>
      <c r="G9" s="360">
        <v>2</v>
      </c>
      <c r="H9" s="182">
        <f>G9/G5*100</f>
        <v>0.40080160320641278</v>
      </c>
      <c r="I9" s="100">
        <v>0</v>
      </c>
      <c r="J9" s="100">
        <f t="shared" ref="J9:J21" si="2">SUM(G9/C9*100)</f>
        <v>9.0909090909090917</v>
      </c>
    </row>
    <row r="10" spans="1:11" ht="13.5" customHeight="1">
      <c r="A10" s="527"/>
      <c r="B10" s="102" t="s">
        <v>141</v>
      </c>
      <c r="C10" s="271">
        <v>61</v>
      </c>
      <c r="D10" s="241">
        <f>C10/C5*100</f>
        <v>22.846441947565545</v>
      </c>
      <c r="E10" s="272">
        <v>18</v>
      </c>
      <c r="F10" s="241">
        <f>E10/E5*100</f>
        <v>4.1474654377880187</v>
      </c>
      <c r="G10" s="360">
        <v>85</v>
      </c>
      <c r="H10" s="182">
        <f>G10/G5*100</f>
        <v>17.034068136272545</v>
      </c>
      <c r="I10" s="100">
        <f t="shared" si="1"/>
        <v>472.22222222222223</v>
      </c>
      <c r="J10" s="100">
        <f t="shared" si="2"/>
        <v>139.34426229508196</v>
      </c>
    </row>
    <row r="11" spans="1:11" ht="13.5" customHeight="1">
      <c r="A11" s="527"/>
      <c r="B11" s="102" t="s">
        <v>142</v>
      </c>
      <c r="C11" s="271">
        <v>0</v>
      </c>
      <c r="D11" s="241">
        <f>C11/C5*100</f>
        <v>0</v>
      </c>
      <c r="E11" s="272">
        <v>0</v>
      </c>
      <c r="F11" s="241">
        <f>E11/E5*100</f>
        <v>0</v>
      </c>
      <c r="G11" s="360">
        <v>0</v>
      </c>
      <c r="H11" s="182">
        <f>G11/G5*100</f>
        <v>0</v>
      </c>
      <c r="I11" s="100">
        <v>0</v>
      </c>
      <c r="J11" s="100">
        <v>0</v>
      </c>
    </row>
    <row r="12" spans="1:11" ht="13.5" customHeight="1">
      <c r="A12" s="527"/>
      <c r="B12" s="102" t="s">
        <v>143</v>
      </c>
      <c r="C12" s="271">
        <v>0</v>
      </c>
      <c r="D12" s="241">
        <f>C12/C5*100</f>
        <v>0</v>
      </c>
      <c r="E12" s="272">
        <v>1</v>
      </c>
      <c r="F12" s="241">
        <f>E12/E5*100</f>
        <v>0.2304147465437788</v>
      </c>
      <c r="G12" s="360">
        <v>1</v>
      </c>
      <c r="H12" s="182">
        <f>G12/G5*100</f>
        <v>0.20040080160320639</v>
      </c>
      <c r="I12" s="100">
        <f t="shared" si="1"/>
        <v>100</v>
      </c>
      <c r="J12" s="100">
        <v>0</v>
      </c>
    </row>
    <row r="13" spans="1:11" ht="13.5" customHeight="1">
      <c r="A13" s="527"/>
      <c r="B13" s="102" t="s">
        <v>144</v>
      </c>
      <c r="C13" s="271">
        <v>0</v>
      </c>
      <c r="D13" s="241">
        <f>C13/C5*100</f>
        <v>0</v>
      </c>
      <c r="E13" s="272">
        <v>0</v>
      </c>
      <c r="F13" s="241">
        <f>E13/E5*100</f>
        <v>0</v>
      </c>
      <c r="G13" s="360">
        <v>0</v>
      </c>
      <c r="H13" s="182">
        <f>G13/G5*100</f>
        <v>0</v>
      </c>
      <c r="I13" s="100">
        <v>0</v>
      </c>
      <c r="J13" s="100">
        <v>0</v>
      </c>
    </row>
    <row r="14" spans="1:11" ht="13.5" customHeight="1">
      <c r="A14" s="527"/>
      <c r="B14" s="102" t="s">
        <v>145</v>
      </c>
      <c r="C14" s="271">
        <v>4</v>
      </c>
      <c r="D14" s="241">
        <f>C14/C5*100</f>
        <v>1.4981273408239701</v>
      </c>
      <c r="E14" s="272">
        <v>1</v>
      </c>
      <c r="F14" s="241">
        <f>E14/E5*100</f>
        <v>0.2304147465437788</v>
      </c>
      <c r="G14" s="360">
        <v>3</v>
      </c>
      <c r="H14" s="182">
        <f>G14/G5*100</f>
        <v>0.60120240480961928</v>
      </c>
      <c r="I14" s="100">
        <f t="shared" si="1"/>
        <v>300</v>
      </c>
      <c r="J14" s="100">
        <f t="shared" si="2"/>
        <v>75</v>
      </c>
    </row>
    <row r="15" spans="1:11" ht="13.5" customHeight="1">
      <c r="A15" s="527"/>
      <c r="B15" s="102" t="s">
        <v>146</v>
      </c>
      <c r="C15" s="271">
        <v>26</v>
      </c>
      <c r="D15" s="241">
        <f>C15/C5*100</f>
        <v>9.7378277153558059</v>
      </c>
      <c r="E15" s="272">
        <v>12</v>
      </c>
      <c r="F15" s="241">
        <f>E15/E5*100</f>
        <v>2.7649769585253456</v>
      </c>
      <c r="G15" s="360">
        <v>14</v>
      </c>
      <c r="H15" s="182">
        <f>G15/G5*100</f>
        <v>2.8056112224448899</v>
      </c>
      <c r="I15" s="100">
        <f t="shared" si="1"/>
        <v>116.66666666666667</v>
      </c>
      <c r="J15" s="100">
        <f t="shared" si="2"/>
        <v>53.846153846153847</v>
      </c>
      <c r="K15" s="101"/>
    </row>
    <row r="16" spans="1:11" ht="13.5" customHeight="1">
      <c r="A16" s="527"/>
      <c r="B16" s="102" t="s">
        <v>147</v>
      </c>
      <c r="C16" s="271">
        <v>45</v>
      </c>
      <c r="D16" s="241">
        <f>C16/C5*100</f>
        <v>16.853932584269664</v>
      </c>
      <c r="E16" s="272">
        <v>46</v>
      </c>
      <c r="F16" s="241">
        <f>E16/E5*100</f>
        <v>10.599078341013826</v>
      </c>
      <c r="G16" s="360">
        <v>41</v>
      </c>
      <c r="H16" s="182">
        <f>G16/G5*100</f>
        <v>8.2164328657314627</v>
      </c>
      <c r="I16" s="100">
        <f t="shared" si="1"/>
        <v>89.130434782608688</v>
      </c>
      <c r="J16" s="100">
        <f t="shared" si="2"/>
        <v>91.111111111111114</v>
      </c>
    </row>
    <row r="17" spans="1:11" ht="13.5" customHeight="1">
      <c r="A17" s="527"/>
      <c r="B17" s="104" t="s">
        <v>148</v>
      </c>
      <c r="C17" s="271">
        <v>63</v>
      </c>
      <c r="D17" s="241">
        <f>C17/C5*100</f>
        <v>23.595505617977526</v>
      </c>
      <c r="E17" s="272">
        <v>67</v>
      </c>
      <c r="F17" s="241">
        <f>E17/E5*100</f>
        <v>15.43778801843318</v>
      </c>
      <c r="G17" s="360">
        <v>44</v>
      </c>
      <c r="H17" s="182">
        <f>G17/G5*100</f>
        <v>8.8176352705410821</v>
      </c>
      <c r="I17" s="100">
        <f t="shared" si="1"/>
        <v>65.671641791044777</v>
      </c>
      <c r="J17" s="100">
        <f t="shared" si="2"/>
        <v>69.841269841269835</v>
      </c>
    </row>
    <row r="18" spans="1:11" ht="13.5" customHeight="1">
      <c r="A18" s="527"/>
      <c r="B18" s="102" t="s">
        <v>149</v>
      </c>
      <c r="C18" s="271">
        <v>1</v>
      </c>
      <c r="D18" s="241">
        <f>C18/C5*100</f>
        <v>0.37453183520599254</v>
      </c>
      <c r="E18" s="272">
        <v>1</v>
      </c>
      <c r="F18" s="241">
        <f>E18/E5*100</f>
        <v>0.2304147465437788</v>
      </c>
      <c r="G18" s="360">
        <v>0</v>
      </c>
      <c r="H18" s="182">
        <f>G18/G5*100</f>
        <v>0</v>
      </c>
      <c r="I18" s="100">
        <f t="shared" si="1"/>
        <v>0</v>
      </c>
      <c r="J18" s="100">
        <f t="shared" si="2"/>
        <v>0</v>
      </c>
    </row>
    <row r="19" spans="1:11" ht="13.5" customHeight="1">
      <c r="A19" s="527"/>
      <c r="B19" s="102" t="s">
        <v>150</v>
      </c>
      <c r="C19" s="271">
        <v>3</v>
      </c>
      <c r="D19" s="241">
        <f>C19/C5*100</f>
        <v>1.1235955056179776</v>
      </c>
      <c r="E19" s="272">
        <v>1</v>
      </c>
      <c r="F19" s="241">
        <f>E19/E5*100</f>
        <v>0.2304147465437788</v>
      </c>
      <c r="G19" s="360">
        <v>1</v>
      </c>
      <c r="H19" s="182">
        <f>G19/G5*100</f>
        <v>0.20040080160320639</v>
      </c>
      <c r="I19" s="100">
        <v>0</v>
      </c>
      <c r="J19" s="100">
        <v>0</v>
      </c>
    </row>
    <row r="20" spans="1:11" ht="13.5" customHeight="1">
      <c r="A20" s="527"/>
      <c r="B20" s="102" t="s">
        <v>151</v>
      </c>
      <c r="C20" s="271">
        <v>2</v>
      </c>
      <c r="D20" s="241">
        <f>C20/C5*100</f>
        <v>0.74906367041198507</v>
      </c>
      <c r="E20" s="272">
        <v>2</v>
      </c>
      <c r="F20" s="241">
        <f>E20/E5*100</f>
        <v>0.46082949308755761</v>
      </c>
      <c r="G20" s="360">
        <v>0</v>
      </c>
      <c r="H20" s="182">
        <f>G20/G5*100</f>
        <v>0</v>
      </c>
      <c r="I20" s="100">
        <f t="shared" si="1"/>
        <v>0</v>
      </c>
      <c r="J20" s="100">
        <f t="shared" si="2"/>
        <v>0</v>
      </c>
    </row>
    <row r="21" spans="1:11" ht="24" customHeight="1">
      <c r="A21" s="527"/>
      <c r="B21" s="102" t="s">
        <v>152</v>
      </c>
      <c r="C21" s="271">
        <v>8</v>
      </c>
      <c r="D21" s="241">
        <f>C21/C5*100</f>
        <v>2.9962546816479403</v>
      </c>
      <c r="E21" s="272">
        <v>19</v>
      </c>
      <c r="F21" s="241">
        <f>E21/E5*100</f>
        <v>4.3778801843317972</v>
      </c>
      <c r="G21" s="360">
        <v>0</v>
      </c>
      <c r="H21" s="182">
        <f>G21/G5*100</f>
        <v>0</v>
      </c>
      <c r="I21" s="100">
        <v>0</v>
      </c>
      <c r="J21" s="100">
        <f t="shared" si="2"/>
        <v>0</v>
      </c>
      <c r="K21" s="101"/>
    </row>
    <row r="22" spans="1:11" ht="13.5" customHeight="1">
      <c r="A22" s="527"/>
      <c r="B22" s="102" t="s">
        <v>153</v>
      </c>
      <c r="C22" s="103">
        <v>0</v>
      </c>
      <c r="D22" s="241">
        <f>C22/C5*100</f>
        <v>0</v>
      </c>
      <c r="E22" s="272">
        <v>230</v>
      </c>
      <c r="F22" s="241">
        <f>E22/E5*100</f>
        <v>52.995391705069125</v>
      </c>
      <c r="G22" s="360">
        <v>237</v>
      </c>
      <c r="H22" s="182">
        <f>G22/G5*100</f>
        <v>47.494989979959918</v>
      </c>
      <c r="I22" s="100">
        <f t="shared" si="1"/>
        <v>103.04347826086956</v>
      </c>
      <c r="J22" s="100">
        <v>0</v>
      </c>
      <c r="K22" s="101"/>
    </row>
    <row r="23" spans="1:11" ht="13.5" customHeight="1">
      <c r="A23" s="528"/>
      <c r="B23" s="105" t="s">
        <v>154</v>
      </c>
      <c r="C23" s="273">
        <v>0</v>
      </c>
      <c r="D23" s="244">
        <f>C23/C5*100</f>
        <v>0</v>
      </c>
      <c r="E23" s="274">
        <v>0</v>
      </c>
      <c r="F23" s="244">
        <f>E23/E5*100</f>
        <v>0</v>
      </c>
      <c r="G23" s="361">
        <v>0</v>
      </c>
      <c r="H23" s="362">
        <f>G23/G5*100</f>
        <v>0</v>
      </c>
      <c r="I23" s="106">
        <v>0</v>
      </c>
      <c r="J23" s="106">
        <v>0</v>
      </c>
    </row>
    <row r="24" spans="1:11">
      <c r="C24" s="275"/>
      <c r="D24" s="275"/>
      <c r="E24" s="276"/>
      <c r="F24" s="277"/>
      <c r="G24" s="277"/>
      <c r="H24" s="275"/>
      <c r="I24" s="275"/>
      <c r="J24" s="275"/>
      <c r="K24" s="101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G8" sqref="G8"/>
    </sheetView>
  </sheetViews>
  <sheetFormatPr defaultRowHeight="12.75"/>
  <cols>
    <col min="1" max="1" width="3.28515625" style="31" customWidth="1"/>
    <col min="2" max="2" width="25.42578125" style="31" customWidth="1"/>
    <col min="3" max="5" width="12" style="31" customWidth="1"/>
    <col min="6" max="6" width="9.140625" style="31"/>
    <col min="7" max="7" width="10.42578125" style="31" customWidth="1"/>
    <col min="8" max="8" width="9.140625" style="31"/>
    <col min="9" max="9" width="9.85546875" style="31" customWidth="1"/>
    <col min="10" max="256" width="9.140625" style="31"/>
    <col min="257" max="257" width="3.28515625" style="31" customWidth="1"/>
    <col min="258" max="258" width="25.42578125" style="31" customWidth="1"/>
    <col min="259" max="261" width="12" style="31" customWidth="1"/>
    <col min="262" max="262" width="9.140625" style="31"/>
    <col min="263" max="263" width="10.42578125" style="31" customWidth="1"/>
    <col min="264" max="264" width="9.140625" style="31"/>
    <col min="265" max="265" width="9.85546875" style="31" customWidth="1"/>
    <col min="266" max="512" width="9.140625" style="31"/>
    <col min="513" max="513" width="3.28515625" style="31" customWidth="1"/>
    <col min="514" max="514" width="25.42578125" style="31" customWidth="1"/>
    <col min="515" max="517" width="12" style="31" customWidth="1"/>
    <col min="518" max="518" width="9.140625" style="31"/>
    <col min="519" max="519" width="10.42578125" style="31" customWidth="1"/>
    <col min="520" max="520" width="9.140625" style="31"/>
    <col min="521" max="521" width="9.85546875" style="31" customWidth="1"/>
    <col min="522" max="768" width="9.140625" style="31"/>
    <col min="769" max="769" width="3.28515625" style="31" customWidth="1"/>
    <col min="770" max="770" width="25.42578125" style="31" customWidth="1"/>
    <col min="771" max="773" width="12" style="31" customWidth="1"/>
    <col min="774" max="774" width="9.140625" style="31"/>
    <col min="775" max="775" width="10.42578125" style="31" customWidth="1"/>
    <col min="776" max="776" width="9.140625" style="31"/>
    <col min="777" max="777" width="9.85546875" style="31" customWidth="1"/>
    <col min="778" max="1024" width="9.140625" style="31"/>
    <col min="1025" max="1025" width="3.28515625" style="31" customWidth="1"/>
    <col min="1026" max="1026" width="25.42578125" style="31" customWidth="1"/>
    <col min="1027" max="1029" width="12" style="31" customWidth="1"/>
    <col min="1030" max="1030" width="9.140625" style="31"/>
    <col min="1031" max="1031" width="10.42578125" style="31" customWidth="1"/>
    <col min="1032" max="1032" width="9.140625" style="31"/>
    <col min="1033" max="1033" width="9.85546875" style="31" customWidth="1"/>
    <col min="1034" max="1280" width="9.140625" style="31"/>
    <col min="1281" max="1281" width="3.28515625" style="31" customWidth="1"/>
    <col min="1282" max="1282" width="25.42578125" style="31" customWidth="1"/>
    <col min="1283" max="1285" width="12" style="31" customWidth="1"/>
    <col min="1286" max="1286" width="9.140625" style="31"/>
    <col min="1287" max="1287" width="10.42578125" style="31" customWidth="1"/>
    <col min="1288" max="1288" width="9.140625" style="31"/>
    <col min="1289" max="1289" width="9.85546875" style="31" customWidth="1"/>
    <col min="1290" max="1536" width="9.140625" style="31"/>
    <col min="1537" max="1537" width="3.28515625" style="31" customWidth="1"/>
    <col min="1538" max="1538" width="25.42578125" style="31" customWidth="1"/>
    <col min="1539" max="1541" width="12" style="31" customWidth="1"/>
    <col min="1542" max="1542" width="9.140625" style="31"/>
    <col min="1543" max="1543" width="10.42578125" style="31" customWidth="1"/>
    <col min="1544" max="1544" width="9.140625" style="31"/>
    <col min="1545" max="1545" width="9.85546875" style="31" customWidth="1"/>
    <col min="1546" max="1792" width="9.140625" style="31"/>
    <col min="1793" max="1793" width="3.28515625" style="31" customWidth="1"/>
    <col min="1794" max="1794" width="25.42578125" style="31" customWidth="1"/>
    <col min="1795" max="1797" width="12" style="31" customWidth="1"/>
    <col min="1798" max="1798" width="9.140625" style="31"/>
    <col min="1799" max="1799" width="10.42578125" style="31" customWidth="1"/>
    <col min="1800" max="1800" width="9.140625" style="31"/>
    <col min="1801" max="1801" width="9.85546875" style="31" customWidth="1"/>
    <col min="1802" max="2048" width="9.140625" style="31"/>
    <col min="2049" max="2049" width="3.28515625" style="31" customWidth="1"/>
    <col min="2050" max="2050" width="25.42578125" style="31" customWidth="1"/>
    <col min="2051" max="2053" width="12" style="31" customWidth="1"/>
    <col min="2054" max="2054" width="9.140625" style="31"/>
    <col min="2055" max="2055" width="10.42578125" style="31" customWidth="1"/>
    <col min="2056" max="2056" width="9.140625" style="31"/>
    <col min="2057" max="2057" width="9.85546875" style="31" customWidth="1"/>
    <col min="2058" max="2304" width="9.140625" style="31"/>
    <col min="2305" max="2305" width="3.28515625" style="31" customWidth="1"/>
    <col min="2306" max="2306" width="25.42578125" style="31" customWidth="1"/>
    <col min="2307" max="2309" width="12" style="31" customWidth="1"/>
    <col min="2310" max="2310" width="9.140625" style="31"/>
    <col min="2311" max="2311" width="10.42578125" style="31" customWidth="1"/>
    <col min="2312" max="2312" width="9.140625" style="31"/>
    <col min="2313" max="2313" width="9.85546875" style="31" customWidth="1"/>
    <col min="2314" max="2560" width="9.140625" style="31"/>
    <col min="2561" max="2561" width="3.28515625" style="31" customWidth="1"/>
    <col min="2562" max="2562" width="25.42578125" style="31" customWidth="1"/>
    <col min="2563" max="2565" width="12" style="31" customWidth="1"/>
    <col min="2566" max="2566" width="9.140625" style="31"/>
    <col min="2567" max="2567" width="10.42578125" style="31" customWidth="1"/>
    <col min="2568" max="2568" width="9.140625" style="31"/>
    <col min="2569" max="2569" width="9.85546875" style="31" customWidth="1"/>
    <col min="2570" max="2816" width="9.140625" style="31"/>
    <col min="2817" max="2817" width="3.28515625" style="31" customWidth="1"/>
    <col min="2818" max="2818" width="25.42578125" style="31" customWidth="1"/>
    <col min="2819" max="2821" width="12" style="31" customWidth="1"/>
    <col min="2822" max="2822" width="9.140625" style="31"/>
    <col min="2823" max="2823" width="10.42578125" style="31" customWidth="1"/>
    <col min="2824" max="2824" width="9.140625" style="31"/>
    <col min="2825" max="2825" width="9.85546875" style="31" customWidth="1"/>
    <col min="2826" max="3072" width="9.140625" style="31"/>
    <col min="3073" max="3073" width="3.28515625" style="31" customWidth="1"/>
    <col min="3074" max="3074" width="25.42578125" style="31" customWidth="1"/>
    <col min="3075" max="3077" width="12" style="31" customWidth="1"/>
    <col min="3078" max="3078" width="9.140625" style="31"/>
    <col min="3079" max="3079" width="10.42578125" style="31" customWidth="1"/>
    <col min="3080" max="3080" width="9.140625" style="31"/>
    <col min="3081" max="3081" width="9.85546875" style="31" customWidth="1"/>
    <col min="3082" max="3328" width="9.140625" style="31"/>
    <col min="3329" max="3329" width="3.28515625" style="31" customWidth="1"/>
    <col min="3330" max="3330" width="25.42578125" style="31" customWidth="1"/>
    <col min="3331" max="3333" width="12" style="31" customWidth="1"/>
    <col min="3334" max="3334" width="9.140625" style="31"/>
    <col min="3335" max="3335" width="10.42578125" style="31" customWidth="1"/>
    <col min="3336" max="3336" width="9.140625" style="31"/>
    <col min="3337" max="3337" width="9.85546875" style="31" customWidth="1"/>
    <col min="3338" max="3584" width="9.140625" style="31"/>
    <col min="3585" max="3585" width="3.28515625" style="31" customWidth="1"/>
    <col min="3586" max="3586" width="25.42578125" style="31" customWidth="1"/>
    <col min="3587" max="3589" width="12" style="31" customWidth="1"/>
    <col min="3590" max="3590" width="9.140625" style="31"/>
    <col min="3591" max="3591" width="10.42578125" style="31" customWidth="1"/>
    <col min="3592" max="3592" width="9.140625" style="31"/>
    <col min="3593" max="3593" width="9.85546875" style="31" customWidth="1"/>
    <col min="3594" max="3840" width="9.140625" style="31"/>
    <col min="3841" max="3841" width="3.28515625" style="31" customWidth="1"/>
    <col min="3842" max="3842" width="25.42578125" style="31" customWidth="1"/>
    <col min="3843" max="3845" width="12" style="31" customWidth="1"/>
    <col min="3846" max="3846" width="9.140625" style="31"/>
    <col min="3847" max="3847" width="10.42578125" style="31" customWidth="1"/>
    <col min="3848" max="3848" width="9.140625" style="31"/>
    <col min="3849" max="3849" width="9.85546875" style="31" customWidth="1"/>
    <col min="3850" max="4096" width="9.140625" style="31"/>
    <col min="4097" max="4097" width="3.28515625" style="31" customWidth="1"/>
    <col min="4098" max="4098" width="25.42578125" style="31" customWidth="1"/>
    <col min="4099" max="4101" width="12" style="31" customWidth="1"/>
    <col min="4102" max="4102" width="9.140625" style="31"/>
    <col min="4103" max="4103" width="10.42578125" style="31" customWidth="1"/>
    <col min="4104" max="4104" width="9.140625" style="31"/>
    <col min="4105" max="4105" width="9.85546875" style="31" customWidth="1"/>
    <col min="4106" max="4352" width="9.140625" style="31"/>
    <col min="4353" max="4353" width="3.28515625" style="31" customWidth="1"/>
    <col min="4354" max="4354" width="25.42578125" style="31" customWidth="1"/>
    <col min="4355" max="4357" width="12" style="31" customWidth="1"/>
    <col min="4358" max="4358" width="9.140625" style="31"/>
    <col min="4359" max="4359" width="10.42578125" style="31" customWidth="1"/>
    <col min="4360" max="4360" width="9.140625" style="31"/>
    <col min="4361" max="4361" width="9.85546875" style="31" customWidth="1"/>
    <col min="4362" max="4608" width="9.140625" style="31"/>
    <col min="4609" max="4609" width="3.28515625" style="31" customWidth="1"/>
    <col min="4610" max="4610" width="25.42578125" style="31" customWidth="1"/>
    <col min="4611" max="4613" width="12" style="31" customWidth="1"/>
    <col min="4614" max="4614" width="9.140625" style="31"/>
    <col min="4615" max="4615" width="10.42578125" style="31" customWidth="1"/>
    <col min="4616" max="4616" width="9.140625" style="31"/>
    <col min="4617" max="4617" width="9.85546875" style="31" customWidth="1"/>
    <col min="4618" max="4864" width="9.140625" style="31"/>
    <col min="4865" max="4865" width="3.28515625" style="31" customWidth="1"/>
    <col min="4866" max="4866" width="25.42578125" style="31" customWidth="1"/>
    <col min="4867" max="4869" width="12" style="31" customWidth="1"/>
    <col min="4870" max="4870" width="9.140625" style="31"/>
    <col min="4871" max="4871" width="10.42578125" style="31" customWidth="1"/>
    <col min="4872" max="4872" width="9.140625" style="31"/>
    <col min="4873" max="4873" width="9.85546875" style="31" customWidth="1"/>
    <col min="4874" max="5120" width="9.140625" style="31"/>
    <col min="5121" max="5121" width="3.28515625" style="31" customWidth="1"/>
    <col min="5122" max="5122" width="25.42578125" style="31" customWidth="1"/>
    <col min="5123" max="5125" width="12" style="31" customWidth="1"/>
    <col min="5126" max="5126" width="9.140625" style="31"/>
    <col min="5127" max="5127" width="10.42578125" style="31" customWidth="1"/>
    <col min="5128" max="5128" width="9.140625" style="31"/>
    <col min="5129" max="5129" width="9.85546875" style="31" customWidth="1"/>
    <col min="5130" max="5376" width="9.140625" style="31"/>
    <col min="5377" max="5377" width="3.28515625" style="31" customWidth="1"/>
    <col min="5378" max="5378" width="25.42578125" style="31" customWidth="1"/>
    <col min="5379" max="5381" width="12" style="31" customWidth="1"/>
    <col min="5382" max="5382" width="9.140625" style="31"/>
    <col min="5383" max="5383" width="10.42578125" style="31" customWidth="1"/>
    <col min="5384" max="5384" width="9.140625" style="31"/>
    <col min="5385" max="5385" width="9.85546875" style="31" customWidth="1"/>
    <col min="5386" max="5632" width="9.140625" style="31"/>
    <col min="5633" max="5633" width="3.28515625" style="31" customWidth="1"/>
    <col min="5634" max="5634" width="25.42578125" style="31" customWidth="1"/>
    <col min="5635" max="5637" width="12" style="31" customWidth="1"/>
    <col min="5638" max="5638" width="9.140625" style="31"/>
    <col min="5639" max="5639" width="10.42578125" style="31" customWidth="1"/>
    <col min="5640" max="5640" width="9.140625" style="31"/>
    <col min="5641" max="5641" width="9.85546875" style="31" customWidth="1"/>
    <col min="5642" max="5888" width="9.140625" style="31"/>
    <col min="5889" max="5889" width="3.28515625" style="31" customWidth="1"/>
    <col min="5890" max="5890" width="25.42578125" style="31" customWidth="1"/>
    <col min="5891" max="5893" width="12" style="31" customWidth="1"/>
    <col min="5894" max="5894" width="9.140625" style="31"/>
    <col min="5895" max="5895" width="10.42578125" style="31" customWidth="1"/>
    <col min="5896" max="5896" width="9.140625" style="31"/>
    <col min="5897" max="5897" width="9.85546875" style="31" customWidth="1"/>
    <col min="5898" max="6144" width="9.140625" style="31"/>
    <col min="6145" max="6145" width="3.28515625" style="31" customWidth="1"/>
    <col min="6146" max="6146" width="25.42578125" style="31" customWidth="1"/>
    <col min="6147" max="6149" width="12" style="31" customWidth="1"/>
    <col min="6150" max="6150" width="9.140625" style="31"/>
    <col min="6151" max="6151" width="10.42578125" style="31" customWidth="1"/>
    <col min="6152" max="6152" width="9.140625" style="31"/>
    <col min="6153" max="6153" width="9.85546875" style="31" customWidth="1"/>
    <col min="6154" max="6400" width="9.140625" style="31"/>
    <col min="6401" max="6401" width="3.28515625" style="31" customWidth="1"/>
    <col min="6402" max="6402" width="25.42578125" style="31" customWidth="1"/>
    <col min="6403" max="6405" width="12" style="31" customWidth="1"/>
    <col min="6406" max="6406" width="9.140625" style="31"/>
    <col min="6407" max="6407" width="10.42578125" style="31" customWidth="1"/>
    <col min="6408" max="6408" width="9.140625" style="31"/>
    <col min="6409" max="6409" width="9.85546875" style="31" customWidth="1"/>
    <col min="6410" max="6656" width="9.140625" style="31"/>
    <col min="6657" max="6657" width="3.28515625" style="31" customWidth="1"/>
    <col min="6658" max="6658" width="25.42578125" style="31" customWidth="1"/>
    <col min="6659" max="6661" width="12" style="31" customWidth="1"/>
    <col min="6662" max="6662" width="9.140625" style="31"/>
    <col min="6663" max="6663" width="10.42578125" style="31" customWidth="1"/>
    <col min="6664" max="6664" width="9.140625" style="31"/>
    <col min="6665" max="6665" width="9.85546875" style="31" customWidth="1"/>
    <col min="6666" max="6912" width="9.140625" style="31"/>
    <col min="6913" max="6913" width="3.28515625" style="31" customWidth="1"/>
    <col min="6914" max="6914" width="25.42578125" style="31" customWidth="1"/>
    <col min="6915" max="6917" width="12" style="31" customWidth="1"/>
    <col min="6918" max="6918" width="9.140625" style="31"/>
    <col min="6919" max="6919" width="10.42578125" style="31" customWidth="1"/>
    <col min="6920" max="6920" width="9.140625" style="31"/>
    <col min="6921" max="6921" width="9.85546875" style="31" customWidth="1"/>
    <col min="6922" max="7168" width="9.140625" style="31"/>
    <col min="7169" max="7169" width="3.28515625" style="31" customWidth="1"/>
    <col min="7170" max="7170" width="25.42578125" style="31" customWidth="1"/>
    <col min="7171" max="7173" width="12" style="31" customWidth="1"/>
    <col min="7174" max="7174" width="9.140625" style="31"/>
    <col min="7175" max="7175" width="10.42578125" style="31" customWidth="1"/>
    <col min="7176" max="7176" width="9.140625" style="31"/>
    <col min="7177" max="7177" width="9.85546875" style="31" customWidth="1"/>
    <col min="7178" max="7424" width="9.140625" style="31"/>
    <col min="7425" max="7425" width="3.28515625" style="31" customWidth="1"/>
    <col min="7426" max="7426" width="25.42578125" style="31" customWidth="1"/>
    <col min="7427" max="7429" width="12" style="31" customWidth="1"/>
    <col min="7430" max="7430" width="9.140625" style="31"/>
    <col min="7431" max="7431" width="10.42578125" style="31" customWidth="1"/>
    <col min="7432" max="7432" width="9.140625" style="31"/>
    <col min="7433" max="7433" width="9.85546875" style="31" customWidth="1"/>
    <col min="7434" max="7680" width="9.140625" style="31"/>
    <col min="7681" max="7681" width="3.28515625" style="31" customWidth="1"/>
    <col min="7682" max="7682" width="25.42578125" style="31" customWidth="1"/>
    <col min="7683" max="7685" width="12" style="31" customWidth="1"/>
    <col min="7686" max="7686" width="9.140625" style="31"/>
    <col min="7687" max="7687" width="10.42578125" style="31" customWidth="1"/>
    <col min="7688" max="7688" width="9.140625" style="31"/>
    <col min="7689" max="7689" width="9.85546875" style="31" customWidth="1"/>
    <col min="7690" max="7936" width="9.140625" style="31"/>
    <col min="7937" max="7937" width="3.28515625" style="31" customWidth="1"/>
    <col min="7938" max="7938" width="25.42578125" style="31" customWidth="1"/>
    <col min="7939" max="7941" width="12" style="31" customWidth="1"/>
    <col min="7942" max="7942" width="9.140625" style="31"/>
    <col min="7943" max="7943" width="10.42578125" style="31" customWidth="1"/>
    <col min="7944" max="7944" width="9.140625" style="31"/>
    <col min="7945" max="7945" width="9.85546875" style="31" customWidth="1"/>
    <col min="7946" max="8192" width="9.140625" style="31"/>
    <col min="8193" max="8193" width="3.28515625" style="31" customWidth="1"/>
    <col min="8194" max="8194" width="25.42578125" style="31" customWidth="1"/>
    <col min="8195" max="8197" width="12" style="31" customWidth="1"/>
    <col min="8198" max="8198" width="9.140625" style="31"/>
    <col min="8199" max="8199" width="10.42578125" style="31" customWidth="1"/>
    <col min="8200" max="8200" width="9.140625" style="31"/>
    <col min="8201" max="8201" width="9.85546875" style="31" customWidth="1"/>
    <col min="8202" max="8448" width="9.140625" style="31"/>
    <col min="8449" max="8449" width="3.28515625" style="31" customWidth="1"/>
    <col min="8450" max="8450" width="25.42578125" style="31" customWidth="1"/>
    <col min="8451" max="8453" width="12" style="31" customWidth="1"/>
    <col min="8454" max="8454" width="9.140625" style="31"/>
    <col min="8455" max="8455" width="10.42578125" style="31" customWidth="1"/>
    <col min="8456" max="8456" width="9.140625" style="31"/>
    <col min="8457" max="8457" width="9.85546875" style="31" customWidth="1"/>
    <col min="8458" max="8704" width="9.140625" style="31"/>
    <col min="8705" max="8705" width="3.28515625" style="31" customWidth="1"/>
    <col min="8706" max="8706" width="25.42578125" style="31" customWidth="1"/>
    <col min="8707" max="8709" width="12" style="31" customWidth="1"/>
    <col min="8710" max="8710" width="9.140625" style="31"/>
    <col min="8711" max="8711" width="10.42578125" style="31" customWidth="1"/>
    <col min="8712" max="8712" width="9.140625" style="31"/>
    <col min="8713" max="8713" width="9.85546875" style="31" customWidth="1"/>
    <col min="8714" max="8960" width="9.140625" style="31"/>
    <col min="8961" max="8961" width="3.28515625" style="31" customWidth="1"/>
    <col min="8962" max="8962" width="25.42578125" style="31" customWidth="1"/>
    <col min="8963" max="8965" width="12" style="31" customWidth="1"/>
    <col min="8966" max="8966" width="9.140625" style="31"/>
    <col min="8967" max="8967" width="10.42578125" style="31" customWidth="1"/>
    <col min="8968" max="8968" width="9.140625" style="31"/>
    <col min="8969" max="8969" width="9.85546875" style="31" customWidth="1"/>
    <col min="8970" max="9216" width="9.140625" style="31"/>
    <col min="9217" max="9217" width="3.28515625" style="31" customWidth="1"/>
    <col min="9218" max="9218" width="25.42578125" style="31" customWidth="1"/>
    <col min="9219" max="9221" width="12" style="31" customWidth="1"/>
    <col min="9222" max="9222" width="9.140625" style="31"/>
    <col min="9223" max="9223" width="10.42578125" style="31" customWidth="1"/>
    <col min="9224" max="9224" width="9.140625" style="31"/>
    <col min="9225" max="9225" width="9.85546875" style="31" customWidth="1"/>
    <col min="9226" max="9472" width="9.140625" style="31"/>
    <col min="9473" max="9473" width="3.28515625" style="31" customWidth="1"/>
    <col min="9474" max="9474" width="25.42578125" style="31" customWidth="1"/>
    <col min="9475" max="9477" width="12" style="31" customWidth="1"/>
    <col min="9478" max="9478" width="9.140625" style="31"/>
    <col min="9479" max="9479" width="10.42578125" style="31" customWidth="1"/>
    <col min="9480" max="9480" width="9.140625" style="31"/>
    <col min="9481" max="9481" width="9.85546875" style="31" customWidth="1"/>
    <col min="9482" max="9728" width="9.140625" style="31"/>
    <col min="9729" max="9729" width="3.28515625" style="31" customWidth="1"/>
    <col min="9730" max="9730" width="25.42578125" style="31" customWidth="1"/>
    <col min="9731" max="9733" width="12" style="31" customWidth="1"/>
    <col min="9734" max="9734" width="9.140625" style="31"/>
    <col min="9735" max="9735" width="10.42578125" style="31" customWidth="1"/>
    <col min="9736" max="9736" width="9.140625" style="31"/>
    <col min="9737" max="9737" width="9.85546875" style="31" customWidth="1"/>
    <col min="9738" max="9984" width="9.140625" style="31"/>
    <col min="9985" max="9985" width="3.28515625" style="31" customWidth="1"/>
    <col min="9986" max="9986" width="25.42578125" style="31" customWidth="1"/>
    <col min="9987" max="9989" width="12" style="31" customWidth="1"/>
    <col min="9990" max="9990" width="9.140625" style="31"/>
    <col min="9991" max="9991" width="10.42578125" style="31" customWidth="1"/>
    <col min="9992" max="9992" width="9.140625" style="31"/>
    <col min="9993" max="9993" width="9.85546875" style="31" customWidth="1"/>
    <col min="9994" max="10240" width="9.140625" style="31"/>
    <col min="10241" max="10241" width="3.28515625" style="31" customWidth="1"/>
    <col min="10242" max="10242" width="25.42578125" style="31" customWidth="1"/>
    <col min="10243" max="10245" width="12" style="31" customWidth="1"/>
    <col min="10246" max="10246" width="9.140625" style="31"/>
    <col min="10247" max="10247" width="10.42578125" style="31" customWidth="1"/>
    <col min="10248" max="10248" width="9.140625" style="31"/>
    <col min="10249" max="10249" width="9.85546875" style="31" customWidth="1"/>
    <col min="10250" max="10496" width="9.140625" style="31"/>
    <col min="10497" max="10497" width="3.28515625" style="31" customWidth="1"/>
    <col min="10498" max="10498" width="25.42578125" style="31" customWidth="1"/>
    <col min="10499" max="10501" width="12" style="31" customWidth="1"/>
    <col min="10502" max="10502" width="9.140625" style="31"/>
    <col min="10503" max="10503" width="10.42578125" style="31" customWidth="1"/>
    <col min="10504" max="10504" width="9.140625" style="31"/>
    <col min="10505" max="10505" width="9.85546875" style="31" customWidth="1"/>
    <col min="10506" max="10752" width="9.140625" style="31"/>
    <col min="10753" max="10753" width="3.28515625" style="31" customWidth="1"/>
    <col min="10754" max="10754" width="25.42578125" style="31" customWidth="1"/>
    <col min="10755" max="10757" width="12" style="31" customWidth="1"/>
    <col min="10758" max="10758" width="9.140625" style="31"/>
    <col min="10759" max="10759" width="10.42578125" style="31" customWidth="1"/>
    <col min="10760" max="10760" width="9.140625" style="31"/>
    <col min="10761" max="10761" width="9.85546875" style="31" customWidth="1"/>
    <col min="10762" max="11008" width="9.140625" style="31"/>
    <col min="11009" max="11009" width="3.28515625" style="31" customWidth="1"/>
    <col min="11010" max="11010" width="25.42578125" style="31" customWidth="1"/>
    <col min="11011" max="11013" width="12" style="31" customWidth="1"/>
    <col min="11014" max="11014" width="9.140625" style="31"/>
    <col min="11015" max="11015" width="10.42578125" style="31" customWidth="1"/>
    <col min="11016" max="11016" width="9.140625" style="31"/>
    <col min="11017" max="11017" width="9.85546875" style="31" customWidth="1"/>
    <col min="11018" max="11264" width="9.140625" style="31"/>
    <col min="11265" max="11265" width="3.28515625" style="31" customWidth="1"/>
    <col min="11266" max="11266" width="25.42578125" style="31" customWidth="1"/>
    <col min="11267" max="11269" width="12" style="31" customWidth="1"/>
    <col min="11270" max="11270" width="9.140625" style="31"/>
    <col min="11271" max="11271" width="10.42578125" style="31" customWidth="1"/>
    <col min="11272" max="11272" width="9.140625" style="31"/>
    <col min="11273" max="11273" width="9.85546875" style="31" customWidth="1"/>
    <col min="11274" max="11520" width="9.140625" style="31"/>
    <col min="11521" max="11521" width="3.28515625" style="31" customWidth="1"/>
    <col min="11522" max="11522" width="25.42578125" style="31" customWidth="1"/>
    <col min="11523" max="11525" width="12" style="31" customWidth="1"/>
    <col min="11526" max="11526" width="9.140625" style="31"/>
    <col min="11527" max="11527" width="10.42578125" style="31" customWidth="1"/>
    <col min="11528" max="11528" width="9.140625" style="31"/>
    <col min="11529" max="11529" width="9.85546875" style="31" customWidth="1"/>
    <col min="11530" max="11776" width="9.140625" style="31"/>
    <col min="11777" max="11777" width="3.28515625" style="31" customWidth="1"/>
    <col min="11778" max="11778" width="25.42578125" style="31" customWidth="1"/>
    <col min="11779" max="11781" width="12" style="31" customWidth="1"/>
    <col min="11782" max="11782" width="9.140625" style="31"/>
    <col min="11783" max="11783" width="10.42578125" style="31" customWidth="1"/>
    <col min="11784" max="11784" width="9.140625" style="31"/>
    <col min="11785" max="11785" width="9.85546875" style="31" customWidth="1"/>
    <col min="11786" max="12032" width="9.140625" style="31"/>
    <col min="12033" max="12033" width="3.28515625" style="31" customWidth="1"/>
    <col min="12034" max="12034" width="25.42578125" style="31" customWidth="1"/>
    <col min="12035" max="12037" width="12" style="31" customWidth="1"/>
    <col min="12038" max="12038" width="9.140625" style="31"/>
    <col min="12039" max="12039" width="10.42578125" style="31" customWidth="1"/>
    <col min="12040" max="12040" width="9.140625" style="31"/>
    <col min="12041" max="12041" width="9.85546875" style="31" customWidth="1"/>
    <col min="12042" max="12288" width="9.140625" style="31"/>
    <col min="12289" max="12289" width="3.28515625" style="31" customWidth="1"/>
    <col min="12290" max="12290" width="25.42578125" style="31" customWidth="1"/>
    <col min="12291" max="12293" width="12" style="31" customWidth="1"/>
    <col min="12294" max="12294" width="9.140625" style="31"/>
    <col min="12295" max="12295" width="10.42578125" style="31" customWidth="1"/>
    <col min="12296" max="12296" width="9.140625" style="31"/>
    <col min="12297" max="12297" width="9.85546875" style="31" customWidth="1"/>
    <col min="12298" max="12544" width="9.140625" style="31"/>
    <col min="12545" max="12545" width="3.28515625" style="31" customWidth="1"/>
    <col min="12546" max="12546" width="25.42578125" style="31" customWidth="1"/>
    <col min="12547" max="12549" width="12" style="31" customWidth="1"/>
    <col min="12550" max="12550" width="9.140625" style="31"/>
    <col min="12551" max="12551" width="10.42578125" style="31" customWidth="1"/>
    <col min="12552" max="12552" width="9.140625" style="31"/>
    <col min="12553" max="12553" width="9.85546875" style="31" customWidth="1"/>
    <col min="12554" max="12800" width="9.140625" style="31"/>
    <col min="12801" max="12801" width="3.28515625" style="31" customWidth="1"/>
    <col min="12802" max="12802" width="25.42578125" style="31" customWidth="1"/>
    <col min="12803" max="12805" width="12" style="31" customWidth="1"/>
    <col min="12806" max="12806" width="9.140625" style="31"/>
    <col min="12807" max="12807" width="10.42578125" style="31" customWidth="1"/>
    <col min="12808" max="12808" width="9.140625" style="31"/>
    <col min="12809" max="12809" width="9.85546875" style="31" customWidth="1"/>
    <col min="12810" max="13056" width="9.140625" style="31"/>
    <col min="13057" max="13057" width="3.28515625" style="31" customWidth="1"/>
    <col min="13058" max="13058" width="25.42578125" style="31" customWidth="1"/>
    <col min="13059" max="13061" width="12" style="31" customWidth="1"/>
    <col min="13062" max="13062" width="9.140625" style="31"/>
    <col min="13063" max="13063" width="10.42578125" style="31" customWidth="1"/>
    <col min="13064" max="13064" width="9.140625" style="31"/>
    <col min="13065" max="13065" width="9.85546875" style="31" customWidth="1"/>
    <col min="13066" max="13312" width="9.140625" style="31"/>
    <col min="13313" max="13313" width="3.28515625" style="31" customWidth="1"/>
    <col min="13314" max="13314" width="25.42578125" style="31" customWidth="1"/>
    <col min="13315" max="13317" width="12" style="31" customWidth="1"/>
    <col min="13318" max="13318" width="9.140625" style="31"/>
    <col min="13319" max="13319" width="10.42578125" style="31" customWidth="1"/>
    <col min="13320" max="13320" width="9.140625" style="31"/>
    <col min="13321" max="13321" width="9.85546875" style="31" customWidth="1"/>
    <col min="13322" max="13568" width="9.140625" style="31"/>
    <col min="13569" max="13569" width="3.28515625" style="31" customWidth="1"/>
    <col min="13570" max="13570" width="25.42578125" style="31" customWidth="1"/>
    <col min="13571" max="13573" width="12" style="31" customWidth="1"/>
    <col min="13574" max="13574" width="9.140625" style="31"/>
    <col min="13575" max="13575" width="10.42578125" style="31" customWidth="1"/>
    <col min="13576" max="13576" width="9.140625" style="31"/>
    <col min="13577" max="13577" width="9.85546875" style="31" customWidth="1"/>
    <col min="13578" max="13824" width="9.140625" style="31"/>
    <col min="13825" max="13825" width="3.28515625" style="31" customWidth="1"/>
    <col min="13826" max="13826" width="25.42578125" style="31" customWidth="1"/>
    <col min="13827" max="13829" width="12" style="31" customWidth="1"/>
    <col min="13830" max="13830" width="9.140625" style="31"/>
    <col min="13831" max="13831" width="10.42578125" style="31" customWidth="1"/>
    <col min="13832" max="13832" width="9.140625" style="31"/>
    <col min="13833" max="13833" width="9.85546875" style="31" customWidth="1"/>
    <col min="13834" max="14080" width="9.140625" style="31"/>
    <col min="14081" max="14081" width="3.28515625" style="31" customWidth="1"/>
    <col min="14082" max="14082" width="25.42578125" style="31" customWidth="1"/>
    <col min="14083" max="14085" width="12" style="31" customWidth="1"/>
    <col min="14086" max="14086" width="9.140625" style="31"/>
    <col min="14087" max="14087" width="10.42578125" style="31" customWidth="1"/>
    <col min="14088" max="14088" width="9.140625" style="31"/>
    <col min="14089" max="14089" width="9.85546875" style="31" customWidth="1"/>
    <col min="14090" max="14336" width="9.140625" style="31"/>
    <col min="14337" max="14337" width="3.28515625" style="31" customWidth="1"/>
    <col min="14338" max="14338" width="25.42578125" style="31" customWidth="1"/>
    <col min="14339" max="14341" width="12" style="31" customWidth="1"/>
    <col min="14342" max="14342" width="9.140625" style="31"/>
    <col min="14343" max="14343" width="10.42578125" style="31" customWidth="1"/>
    <col min="14344" max="14344" width="9.140625" style="31"/>
    <col min="14345" max="14345" width="9.85546875" style="31" customWidth="1"/>
    <col min="14346" max="14592" width="9.140625" style="31"/>
    <col min="14593" max="14593" width="3.28515625" style="31" customWidth="1"/>
    <col min="14594" max="14594" width="25.42578125" style="31" customWidth="1"/>
    <col min="14595" max="14597" width="12" style="31" customWidth="1"/>
    <col min="14598" max="14598" width="9.140625" style="31"/>
    <col min="14599" max="14599" width="10.42578125" style="31" customWidth="1"/>
    <col min="14600" max="14600" width="9.140625" style="31"/>
    <col min="14601" max="14601" width="9.85546875" style="31" customWidth="1"/>
    <col min="14602" max="14848" width="9.140625" style="31"/>
    <col min="14849" max="14849" width="3.28515625" style="31" customWidth="1"/>
    <col min="14850" max="14850" width="25.42578125" style="31" customWidth="1"/>
    <col min="14851" max="14853" width="12" style="31" customWidth="1"/>
    <col min="14854" max="14854" width="9.140625" style="31"/>
    <col min="14855" max="14855" width="10.42578125" style="31" customWidth="1"/>
    <col min="14856" max="14856" width="9.140625" style="31"/>
    <col min="14857" max="14857" width="9.85546875" style="31" customWidth="1"/>
    <col min="14858" max="15104" width="9.140625" style="31"/>
    <col min="15105" max="15105" width="3.28515625" style="31" customWidth="1"/>
    <col min="15106" max="15106" width="25.42578125" style="31" customWidth="1"/>
    <col min="15107" max="15109" width="12" style="31" customWidth="1"/>
    <col min="15110" max="15110" width="9.140625" style="31"/>
    <col min="15111" max="15111" width="10.42578125" style="31" customWidth="1"/>
    <col min="15112" max="15112" width="9.140625" style="31"/>
    <col min="15113" max="15113" width="9.85546875" style="31" customWidth="1"/>
    <col min="15114" max="15360" width="9.140625" style="31"/>
    <col min="15361" max="15361" width="3.28515625" style="31" customWidth="1"/>
    <col min="15362" max="15362" width="25.42578125" style="31" customWidth="1"/>
    <col min="15363" max="15365" width="12" style="31" customWidth="1"/>
    <col min="15366" max="15366" width="9.140625" style="31"/>
    <col min="15367" max="15367" width="10.42578125" style="31" customWidth="1"/>
    <col min="15368" max="15368" width="9.140625" style="31"/>
    <col min="15369" max="15369" width="9.85546875" style="31" customWidth="1"/>
    <col min="15370" max="15616" width="9.140625" style="31"/>
    <col min="15617" max="15617" width="3.28515625" style="31" customWidth="1"/>
    <col min="15618" max="15618" width="25.42578125" style="31" customWidth="1"/>
    <col min="15619" max="15621" width="12" style="31" customWidth="1"/>
    <col min="15622" max="15622" width="9.140625" style="31"/>
    <col min="15623" max="15623" width="10.42578125" style="31" customWidth="1"/>
    <col min="15624" max="15624" width="9.140625" style="31"/>
    <col min="15625" max="15625" width="9.85546875" style="31" customWidth="1"/>
    <col min="15626" max="15872" width="9.140625" style="31"/>
    <col min="15873" max="15873" width="3.28515625" style="31" customWidth="1"/>
    <col min="15874" max="15874" width="25.42578125" style="31" customWidth="1"/>
    <col min="15875" max="15877" width="12" style="31" customWidth="1"/>
    <col min="15878" max="15878" width="9.140625" style="31"/>
    <col min="15879" max="15879" width="10.42578125" style="31" customWidth="1"/>
    <col min="15880" max="15880" width="9.140625" style="31"/>
    <col min="15881" max="15881" width="9.85546875" style="31" customWidth="1"/>
    <col min="15882" max="16128" width="9.140625" style="31"/>
    <col min="16129" max="16129" width="3.28515625" style="31" customWidth="1"/>
    <col min="16130" max="16130" width="25.42578125" style="31" customWidth="1"/>
    <col min="16131" max="16133" width="12" style="31" customWidth="1"/>
    <col min="16134" max="16134" width="9.140625" style="31"/>
    <col min="16135" max="16135" width="10.42578125" style="31" customWidth="1"/>
    <col min="16136" max="16136" width="9.140625" style="31"/>
    <col min="16137" max="16137" width="9.85546875" style="31" customWidth="1"/>
    <col min="16138" max="16384" width="9.140625" style="31"/>
  </cols>
  <sheetData>
    <row r="1" spans="1:9" ht="12.75" customHeight="1">
      <c r="B1" s="536" t="s">
        <v>155</v>
      </c>
      <c r="C1" s="536"/>
      <c r="D1" s="536"/>
      <c r="E1" s="536"/>
    </row>
    <row r="2" spans="1:9" ht="15.75">
      <c r="B2" s="109">
        <v>42650</v>
      </c>
      <c r="C2" s="232"/>
      <c r="D2" s="311"/>
      <c r="E2" s="311"/>
    </row>
    <row r="3" spans="1:9">
      <c r="A3" s="110"/>
      <c r="B3" s="109"/>
      <c r="C3" s="111"/>
      <c r="D3" s="111"/>
      <c r="E3" s="340" t="s">
        <v>156</v>
      </c>
    </row>
    <row r="4" spans="1:9" ht="33" customHeight="1">
      <c r="A4" s="537" t="s">
        <v>157</v>
      </c>
      <c r="B4" s="537"/>
      <c r="C4" s="112">
        <v>2015</v>
      </c>
      <c r="D4" s="112">
        <v>2016</v>
      </c>
      <c r="E4" s="326" t="s">
        <v>158</v>
      </c>
      <c r="F4" s="2"/>
    </row>
    <row r="5" spans="1:9" ht="28.5" customHeight="1">
      <c r="A5" s="538" t="s">
        <v>159</v>
      </c>
      <c r="B5" s="538"/>
      <c r="C5" s="363">
        <f>SUM(C6+C10+C14)</f>
        <v>4585886.5999999996</v>
      </c>
      <c r="D5" s="363">
        <f>SUM(D6+D10+D14)</f>
        <v>2474250.4</v>
      </c>
      <c r="E5" s="278">
        <f>D5/C5*100</f>
        <v>53.953588821843091</v>
      </c>
      <c r="G5" s="114"/>
      <c r="I5" s="115"/>
    </row>
    <row r="6" spans="1:9" ht="28.5" customHeight="1">
      <c r="A6" s="539" t="s">
        <v>160</v>
      </c>
      <c r="B6" s="539"/>
      <c r="C6" s="113">
        <f>SUM(C7:C9)</f>
        <v>2389980</v>
      </c>
      <c r="D6" s="113">
        <f>SUM(D7:D9)</f>
        <v>252822.5</v>
      </c>
      <c r="E6" s="33">
        <f t="shared" ref="E6:E16" si="0">D6/C6*100</f>
        <v>10.578435802810066</v>
      </c>
      <c r="G6" s="114"/>
      <c r="I6" s="116"/>
    </row>
    <row r="7" spans="1:9" ht="28.5" customHeight="1">
      <c r="A7" s="540" t="s">
        <v>161</v>
      </c>
      <c r="B7" s="540"/>
      <c r="C7" s="113">
        <v>168380</v>
      </c>
      <c r="D7" s="113">
        <v>179622.5</v>
      </c>
      <c r="E7" s="33">
        <f t="shared" si="0"/>
        <v>106.67686186007839</v>
      </c>
      <c r="G7" s="117"/>
      <c r="I7" s="116"/>
    </row>
    <row r="8" spans="1:9" ht="28.5" customHeight="1">
      <c r="A8" s="540" t="s">
        <v>162</v>
      </c>
      <c r="B8" s="541"/>
      <c r="C8" s="113">
        <v>651000</v>
      </c>
      <c r="D8" s="113">
        <v>73200</v>
      </c>
      <c r="E8" s="33">
        <f t="shared" si="0"/>
        <v>11.244239631336406</v>
      </c>
      <c r="G8" s="117"/>
      <c r="I8" s="116"/>
    </row>
    <row r="9" spans="1:9" ht="28.5" customHeight="1">
      <c r="A9" s="540" t="s">
        <v>164</v>
      </c>
      <c r="B9" s="542"/>
      <c r="C9" s="113">
        <v>1570600</v>
      </c>
      <c r="D9" s="113">
        <v>0</v>
      </c>
      <c r="E9" s="33">
        <f t="shared" si="0"/>
        <v>0</v>
      </c>
      <c r="G9" s="91"/>
      <c r="I9" s="116"/>
    </row>
    <row r="10" spans="1:9" ht="28.5" customHeight="1">
      <c r="A10" s="539" t="s">
        <v>165</v>
      </c>
      <c r="B10" s="539"/>
      <c r="C10" s="113">
        <f>C11+C12+C13</f>
        <v>689453.3</v>
      </c>
      <c r="D10" s="113">
        <f>D11+D12+D13</f>
        <v>697158.6</v>
      </c>
      <c r="E10" s="33">
        <f t="shared" si="0"/>
        <v>101.11759563700689</v>
      </c>
      <c r="G10" s="91"/>
      <c r="I10" s="116"/>
    </row>
    <row r="11" spans="1:9" ht="28.5" customHeight="1">
      <c r="A11" s="543" t="s">
        <v>166</v>
      </c>
      <c r="B11" s="543"/>
      <c r="C11" s="113">
        <v>498932.3</v>
      </c>
      <c r="D11" s="118">
        <v>572557</v>
      </c>
      <c r="E11" s="33">
        <f t="shared" si="0"/>
        <v>114.75645092530591</v>
      </c>
      <c r="G11" s="117"/>
      <c r="I11" s="116"/>
    </row>
    <row r="12" spans="1:9" ht="28.5" customHeight="1">
      <c r="A12" s="544" t="s">
        <v>167</v>
      </c>
      <c r="B12" s="544"/>
      <c r="C12" s="113">
        <v>12116</v>
      </c>
      <c r="D12" s="113">
        <v>8277.6</v>
      </c>
      <c r="E12" s="33">
        <f t="shared" si="0"/>
        <v>68.319577418289867</v>
      </c>
      <c r="G12" s="117"/>
      <c r="H12" s="119"/>
      <c r="I12" s="116"/>
    </row>
    <row r="13" spans="1:9" ht="28.5" customHeight="1">
      <c r="A13" s="327"/>
      <c r="B13" s="327" t="s">
        <v>168</v>
      </c>
      <c r="C13" s="113">
        <v>178405</v>
      </c>
      <c r="D13" s="118">
        <v>116324</v>
      </c>
      <c r="E13" s="33">
        <f t="shared" si="0"/>
        <v>65.202208458283124</v>
      </c>
      <c r="G13" s="117"/>
      <c r="H13" s="119"/>
      <c r="I13" s="116"/>
    </row>
    <row r="14" spans="1:9" ht="28.5" customHeight="1">
      <c r="A14" s="539" t="s">
        <v>169</v>
      </c>
      <c r="B14" s="539"/>
      <c r="C14" s="113">
        <f>C15+C16</f>
        <v>1506453.2999999998</v>
      </c>
      <c r="D14" s="113">
        <f>D15+D16</f>
        <v>1524269.3</v>
      </c>
      <c r="E14" s="33">
        <f t="shared" si="0"/>
        <v>101.18264535648069</v>
      </c>
      <c r="G14" s="91"/>
      <c r="I14" s="115"/>
    </row>
    <row r="15" spans="1:9" ht="28.5" customHeight="1">
      <c r="A15" s="120"/>
      <c r="B15" s="121" t="s">
        <v>170</v>
      </c>
      <c r="C15" s="113">
        <v>1122615.3999999999</v>
      </c>
      <c r="D15" s="113">
        <v>1127400.5</v>
      </c>
      <c r="E15" s="33">
        <f t="shared" si="0"/>
        <v>100.42624571157674</v>
      </c>
      <c r="G15" s="117"/>
      <c r="I15" s="115"/>
    </row>
    <row r="16" spans="1:9" ht="28.5" customHeight="1">
      <c r="A16" s="535" t="s">
        <v>171</v>
      </c>
      <c r="B16" s="535"/>
      <c r="C16" s="471">
        <v>383837.9</v>
      </c>
      <c r="D16" s="471">
        <v>396868.8</v>
      </c>
      <c r="E16" s="472">
        <f t="shared" si="0"/>
        <v>103.39489664777761</v>
      </c>
      <c r="G16" s="117"/>
      <c r="I16" s="116"/>
    </row>
    <row r="17" spans="2:4">
      <c r="B17" s="122"/>
      <c r="C17" s="113"/>
      <c r="D17" s="122"/>
    </row>
    <row r="18" spans="2:4">
      <c r="B18" s="122"/>
      <c r="C18" s="122"/>
      <c r="D18" s="122"/>
    </row>
  </sheetData>
  <mergeCells count="12">
    <mergeCell ref="A16:B16"/>
    <mergeCell ref="B1:E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H1:M24"/>
  <sheetViews>
    <sheetView topLeftCell="C1" workbookViewId="0">
      <selection sqref="A1:XFD1048576"/>
    </sheetView>
  </sheetViews>
  <sheetFormatPr defaultRowHeight="12.75"/>
  <cols>
    <col min="1" max="6" width="9.140625" style="31"/>
    <col min="7" max="7" width="29.85546875" style="31" customWidth="1"/>
    <col min="8" max="8" width="2.7109375" style="31" customWidth="1"/>
    <col min="9" max="9" width="18.7109375" style="135" customWidth="1"/>
    <col min="10" max="10" width="9" style="31" customWidth="1"/>
    <col min="11" max="11" width="9.140625" style="31" customWidth="1"/>
    <col min="12" max="12" width="9.140625" style="136" customWidth="1"/>
    <col min="13" max="13" width="9.42578125" style="31" customWidth="1"/>
    <col min="14" max="262" width="9.140625" style="31"/>
    <col min="263" max="263" width="29.85546875" style="31" customWidth="1"/>
    <col min="264" max="264" width="2.7109375" style="31" customWidth="1"/>
    <col min="265" max="265" width="18.7109375" style="31" customWidth="1"/>
    <col min="266" max="266" width="9" style="31" customWidth="1"/>
    <col min="267" max="268" width="9.140625" style="31" customWidth="1"/>
    <col min="269" max="269" width="9.42578125" style="31" customWidth="1"/>
    <col min="270" max="518" width="9.140625" style="31"/>
    <col min="519" max="519" width="29.85546875" style="31" customWidth="1"/>
    <col min="520" max="520" width="2.7109375" style="31" customWidth="1"/>
    <col min="521" max="521" width="18.7109375" style="31" customWidth="1"/>
    <col min="522" max="522" width="9" style="31" customWidth="1"/>
    <col min="523" max="524" width="9.140625" style="31" customWidth="1"/>
    <col min="525" max="525" width="9.42578125" style="31" customWidth="1"/>
    <col min="526" max="774" width="9.140625" style="31"/>
    <col min="775" max="775" width="29.85546875" style="31" customWidth="1"/>
    <col min="776" max="776" width="2.7109375" style="31" customWidth="1"/>
    <col min="777" max="777" width="18.7109375" style="31" customWidth="1"/>
    <col min="778" max="778" width="9" style="31" customWidth="1"/>
    <col min="779" max="780" width="9.140625" style="31" customWidth="1"/>
    <col min="781" max="781" width="9.42578125" style="31" customWidth="1"/>
    <col min="782" max="1030" width="9.140625" style="31"/>
    <col min="1031" max="1031" width="29.85546875" style="31" customWidth="1"/>
    <col min="1032" max="1032" width="2.7109375" style="31" customWidth="1"/>
    <col min="1033" max="1033" width="18.7109375" style="31" customWidth="1"/>
    <col min="1034" max="1034" width="9" style="31" customWidth="1"/>
    <col min="1035" max="1036" width="9.140625" style="31" customWidth="1"/>
    <col min="1037" max="1037" width="9.42578125" style="31" customWidth="1"/>
    <col min="1038" max="1286" width="9.140625" style="31"/>
    <col min="1287" max="1287" width="29.85546875" style="31" customWidth="1"/>
    <col min="1288" max="1288" width="2.7109375" style="31" customWidth="1"/>
    <col min="1289" max="1289" width="18.7109375" style="31" customWidth="1"/>
    <col min="1290" max="1290" width="9" style="31" customWidth="1"/>
    <col min="1291" max="1292" width="9.140625" style="31" customWidth="1"/>
    <col min="1293" max="1293" width="9.42578125" style="31" customWidth="1"/>
    <col min="1294" max="1542" width="9.140625" style="31"/>
    <col min="1543" max="1543" width="29.85546875" style="31" customWidth="1"/>
    <col min="1544" max="1544" width="2.7109375" style="31" customWidth="1"/>
    <col min="1545" max="1545" width="18.7109375" style="31" customWidth="1"/>
    <col min="1546" max="1546" width="9" style="31" customWidth="1"/>
    <col min="1547" max="1548" width="9.140625" style="31" customWidth="1"/>
    <col min="1549" max="1549" width="9.42578125" style="31" customWidth="1"/>
    <col min="1550" max="1798" width="9.140625" style="31"/>
    <col min="1799" max="1799" width="29.85546875" style="31" customWidth="1"/>
    <col min="1800" max="1800" width="2.7109375" style="31" customWidth="1"/>
    <col min="1801" max="1801" width="18.7109375" style="31" customWidth="1"/>
    <col min="1802" max="1802" width="9" style="31" customWidth="1"/>
    <col min="1803" max="1804" width="9.140625" style="31" customWidth="1"/>
    <col min="1805" max="1805" width="9.42578125" style="31" customWidth="1"/>
    <col min="1806" max="2054" width="9.140625" style="31"/>
    <col min="2055" max="2055" width="29.85546875" style="31" customWidth="1"/>
    <col min="2056" max="2056" width="2.7109375" style="31" customWidth="1"/>
    <col min="2057" max="2057" width="18.7109375" style="31" customWidth="1"/>
    <col min="2058" max="2058" width="9" style="31" customWidth="1"/>
    <col min="2059" max="2060" width="9.140625" style="31" customWidth="1"/>
    <col min="2061" max="2061" width="9.42578125" style="31" customWidth="1"/>
    <col min="2062" max="2310" width="9.140625" style="31"/>
    <col min="2311" max="2311" width="29.85546875" style="31" customWidth="1"/>
    <col min="2312" max="2312" width="2.7109375" style="31" customWidth="1"/>
    <col min="2313" max="2313" width="18.7109375" style="31" customWidth="1"/>
    <col min="2314" max="2314" width="9" style="31" customWidth="1"/>
    <col min="2315" max="2316" width="9.140625" style="31" customWidth="1"/>
    <col min="2317" max="2317" width="9.42578125" style="31" customWidth="1"/>
    <col min="2318" max="2566" width="9.140625" style="31"/>
    <col min="2567" max="2567" width="29.85546875" style="31" customWidth="1"/>
    <col min="2568" max="2568" width="2.7109375" style="31" customWidth="1"/>
    <col min="2569" max="2569" width="18.7109375" style="31" customWidth="1"/>
    <col min="2570" max="2570" width="9" style="31" customWidth="1"/>
    <col min="2571" max="2572" width="9.140625" style="31" customWidth="1"/>
    <col min="2573" max="2573" width="9.42578125" style="31" customWidth="1"/>
    <col min="2574" max="2822" width="9.140625" style="31"/>
    <col min="2823" max="2823" width="29.85546875" style="31" customWidth="1"/>
    <col min="2824" max="2824" width="2.7109375" style="31" customWidth="1"/>
    <col min="2825" max="2825" width="18.7109375" style="31" customWidth="1"/>
    <col min="2826" max="2826" width="9" style="31" customWidth="1"/>
    <col min="2827" max="2828" width="9.140625" style="31" customWidth="1"/>
    <col min="2829" max="2829" width="9.42578125" style="31" customWidth="1"/>
    <col min="2830" max="3078" width="9.140625" style="31"/>
    <col min="3079" max="3079" width="29.85546875" style="31" customWidth="1"/>
    <col min="3080" max="3080" width="2.7109375" style="31" customWidth="1"/>
    <col min="3081" max="3081" width="18.7109375" style="31" customWidth="1"/>
    <col min="3082" max="3082" width="9" style="31" customWidth="1"/>
    <col min="3083" max="3084" width="9.140625" style="31" customWidth="1"/>
    <col min="3085" max="3085" width="9.42578125" style="31" customWidth="1"/>
    <col min="3086" max="3334" width="9.140625" style="31"/>
    <col min="3335" max="3335" width="29.85546875" style="31" customWidth="1"/>
    <col min="3336" max="3336" width="2.7109375" style="31" customWidth="1"/>
    <col min="3337" max="3337" width="18.7109375" style="31" customWidth="1"/>
    <col min="3338" max="3338" width="9" style="31" customWidth="1"/>
    <col min="3339" max="3340" width="9.140625" style="31" customWidth="1"/>
    <col min="3341" max="3341" width="9.42578125" style="31" customWidth="1"/>
    <col min="3342" max="3590" width="9.140625" style="31"/>
    <col min="3591" max="3591" width="29.85546875" style="31" customWidth="1"/>
    <col min="3592" max="3592" width="2.7109375" style="31" customWidth="1"/>
    <col min="3593" max="3593" width="18.7109375" style="31" customWidth="1"/>
    <col min="3594" max="3594" width="9" style="31" customWidth="1"/>
    <col min="3595" max="3596" width="9.140625" style="31" customWidth="1"/>
    <col min="3597" max="3597" width="9.42578125" style="31" customWidth="1"/>
    <col min="3598" max="3846" width="9.140625" style="31"/>
    <col min="3847" max="3847" width="29.85546875" style="31" customWidth="1"/>
    <col min="3848" max="3848" width="2.7109375" style="31" customWidth="1"/>
    <col min="3849" max="3849" width="18.7109375" style="31" customWidth="1"/>
    <col min="3850" max="3850" width="9" style="31" customWidth="1"/>
    <col min="3851" max="3852" width="9.140625" style="31" customWidth="1"/>
    <col min="3853" max="3853" width="9.42578125" style="31" customWidth="1"/>
    <col min="3854" max="4102" width="9.140625" style="31"/>
    <col min="4103" max="4103" width="29.85546875" style="31" customWidth="1"/>
    <col min="4104" max="4104" width="2.7109375" style="31" customWidth="1"/>
    <col min="4105" max="4105" width="18.7109375" style="31" customWidth="1"/>
    <col min="4106" max="4106" width="9" style="31" customWidth="1"/>
    <col min="4107" max="4108" width="9.140625" style="31" customWidth="1"/>
    <col min="4109" max="4109" width="9.42578125" style="31" customWidth="1"/>
    <col min="4110" max="4358" width="9.140625" style="31"/>
    <col min="4359" max="4359" width="29.85546875" style="31" customWidth="1"/>
    <col min="4360" max="4360" width="2.7109375" style="31" customWidth="1"/>
    <col min="4361" max="4361" width="18.7109375" style="31" customWidth="1"/>
    <col min="4362" max="4362" width="9" style="31" customWidth="1"/>
    <col min="4363" max="4364" width="9.140625" style="31" customWidth="1"/>
    <col min="4365" max="4365" width="9.42578125" style="31" customWidth="1"/>
    <col min="4366" max="4614" width="9.140625" style="31"/>
    <col min="4615" max="4615" width="29.85546875" style="31" customWidth="1"/>
    <col min="4616" max="4616" width="2.7109375" style="31" customWidth="1"/>
    <col min="4617" max="4617" width="18.7109375" style="31" customWidth="1"/>
    <col min="4618" max="4618" width="9" style="31" customWidth="1"/>
    <col min="4619" max="4620" width="9.140625" style="31" customWidth="1"/>
    <col min="4621" max="4621" width="9.42578125" style="31" customWidth="1"/>
    <col min="4622" max="4870" width="9.140625" style="31"/>
    <col min="4871" max="4871" width="29.85546875" style="31" customWidth="1"/>
    <col min="4872" max="4872" width="2.7109375" style="31" customWidth="1"/>
    <col min="4873" max="4873" width="18.7109375" style="31" customWidth="1"/>
    <col min="4874" max="4874" width="9" style="31" customWidth="1"/>
    <col min="4875" max="4876" width="9.140625" style="31" customWidth="1"/>
    <col min="4877" max="4877" width="9.42578125" style="31" customWidth="1"/>
    <col min="4878" max="5126" width="9.140625" style="31"/>
    <col min="5127" max="5127" width="29.85546875" style="31" customWidth="1"/>
    <col min="5128" max="5128" width="2.7109375" style="31" customWidth="1"/>
    <col min="5129" max="5129" width="18.7109375" style="31" customWidth="1"/>
    <col min="5130" max="5130" width="9" style="31" customWidth="1"/>
    <col min="5131" max="5132" width="9.140625" style="31" customWidth="1"/>
    <col min="5133" max="5133" width="9.42578125" style="31" customWidth="1"/>
    <col min="5134" max="5382" width="9.140625" style="31"/>
    <col min="5383" max="5383" width="29.85546875" style="31" customWidth="1"/>
    <col min="5384" max="5384" width="2.7109375" style="31" customWidth="1"/>
    <col min="5385" max="5385" width="18.7109375" style="31" customWidth="1"/>
    <col min="5386" max="5386" width="9" style="31" customWidth="1"/>
    <col min="5387" max="5388" width="9.140625" style="31" customWidth="1"/>
    <col min="5389" max="5389" width="9.42578125" style="31" customWidth="1"/>
    <col min="5390" max="5638" width="9.140625" style="31"/>
    <col min="5639" max="5639" width="29.85546875" style="31" customWidth="1"/>
    <col min="5640" max="5640" width="2.7109375" style="31" customWidth="1"/>
    <col min="5641" max="5641" width="18.7109375" style="31" customWidth="1"/>
    <col min="5642" max="5642" width="9" style="31" customWidth="1"/>
    <col min="5643" max="5644" width="9.140625" style="31" customWidth="1"/>
    <col min="5645" max="5645" width="9.42578125" style="31" customWidth="1"/>
    <col min="5646" max="5894" width="9.140625" style="31"/>
    <col min="5895" max="5895" width="29.85546875" style="31" customWidth="1"/>
    <col min="5896" max="5896" width="2.7109375" style="31" customWidth="1"/>
    <col min="5897" max="5897" width="18.7109375" style="31" customWidth="1"/>
    <col min="5898" max="5898" width="9" style="31" customWidth="1"/>
    <col min="5899" max="5900" width="9.140625" style="31" customWidth="1"/>
    <col min="5901" max="5901" width="9.42578125" style="31" customWidth="1"/>
    <col min="5902" max="6150" width="9.140625" style="31"/>
    <col min="6151" max="6151" width="29.85546875" style="31" customWidth="1"/>
    <col min="6152" max="6152" width="2.7109375" style="31" customWidth="1"/>
    <col min="6153" max="6153" width="18.7109375" style="31" customWidth="1"/>
    <col min="6154" max="6154" width="9" style="31" customWidth="1"/>
    <col min="6155" max="6156" width="9.140625" style="31" customWidth="1"/>
    <col min="6157" max="6157" width="9.42578125" style="31" customWidth="1"/>
    <col min="6158" max="6406" width="9.140625" style="31"/>
    <col min="6407" max="6407" width="29.85546875" style="31" customWidth="1"/>
    <col min="6408" max="6408" width="2.7109375" style="31" customWidth="1"/>
    <col min="6409" max="6409" width="18.7109375" style="31" customWidth="1"/>
    <col min="6410" max="6410" width="9" style="31" customWidth="1"/>
    <col min="6411" max="6412" width="9.140625" style="31" customWidth="1"/>
    <col min="6413" max="6413" width="9.42578125" style="31" customWidth="1"/>
    <col min="6414" max="6662" width="9.140625" style="31"/>
    <col min="6663" max="6663" width="29.85546875" style="31" customWidth="1"/>
    <col min="6664" max="6664" width="2.7109375" style="31" customWidth="1"/>
    <col min="6665" max="6665" width="18.7109375" style="31" customWidth="1"/>
    <col min="6666" max="6666" width="9" style="31" customWidth="1"/>
    <col min="6667" max="6668" width="9.140625" style="31" customWidth="1"/>
    <col min="6669" max="6669" width="9.42578125" style="31" customWidth="1"/>
    <col min="6670" max="6918" width="9.140625" style="31"/>
    <col min="6919" max="6919" width="29.85546875" style="31" customWidth="1"/>
    <col min="6920" max="6920" width="2.7109375" style="31" customWidth="1"/>
    <col min="6921" max="6921" width="18.7109375" style="31" customWidth="1"/>
    <col min="6922" max="6922" width="9" style="31" customWidth="1"/>
    <col min="6923" max="6924" width="9.140625" style="31" customWidth="1"/>
    <col min="6925" max="6925" width="9.42578125" style="31" customWidth="1"/>
    <col min="6926" max="7174" width="9.140625" style="31"/>
    <col min="7175" max="7175" width="29.85546875" style="31" customWidth="1"/>
    <col min="7176" max="7176" width="2.7109375" style="31" customWidth="1"/>
    <col min="7177" max="7177" width="18.7109375" style="31" customWidth="1"/>
    <col min="7178" max="7178" width="9" style="31" customWidth="1"/>
    <col min="7179" max="7180" width="9.140625" style="31" customWidth="1"/>
    <col min="7181" max="7181" width="9.42578125" style="31" customWidth="1"/>
    <col min="7182" max="7430" width="9.140625" style="31"/>
    <col min="7431" max="7431" width="29.85546875" style="31" customWidth="1"/>
    <col min="7432" max="7432" width="2.7109375" style="31" customWidth="1"/>
    <col min="7433" max="7433" width="18.7109375" style="31" customWidth="1"/>
    <col min="7434" max="7434" width="9" style="31" customWidth="1"/>
    <col min="7435" max="7436" width="9.140625" style="31" customWidth="1"/>
    <col min="7437" max="7437" width="9.42578125" style="31" customWidth="1"/>
    <col min="7438" max="7686" width="9.140625" style="31"/>
    <col min="7687" max="7687" width="29.85546875" style="31" customWidth="1"/>
    <col min="7688" max="7688" width="2.7109375" style="31" customWidth="1"/>
    <col min="7689" max="7689" width="18.7109375" style="31" customWidth="1"/>
    <col min="7690" max="7690" width="9" style="31" customWidth="1"/>
    <col min="7691" max="7692" width="9.140625" style="31" customWidth="1"/>
    <col min="7693" max="7693" width="9.42578125" style="31" customWidth="1"/>
    <col min="7694" max="7942" width="9.140625" style="31"/>
    <col min="7943" max="7943" width="29.85546875" style="31" customWidth="1"/>
    <col min="7944" max="7944" width="2.7109375" style="31" customWidth="1"/>
    <col min="7945" max="7945" width="18.7109375" style="31" customWidth="1"/>
    <col min="7946" max="7946" width="9" style="31" customWidth="1"/>
    <col min="7947" max="7948" width="9.140625" style="31" customWidth="1"/>
    <col min="7949" max="7949" width="9.42578125" style="31" customWidth="1"/>
    <col min="7950" max="8198" width="9.140625" style="31"/>
    <col min="8199" max="8199" width="29.85546875" style="31" customWidth="1"/>
    <col min="8200" max="8200" width="2.7109375" style="31" customWidth="1"/>
    <col min="8201" max="8201" width="18.7109375" style="31" customWidth="1"/>
    <col min="8202" max="8202" width="9" style="31" customWidth="1"/>
    <col min="8203" max="8204" width="9.140625" style="31" customWidth="1"/>
    <col min="8205" max="8205" width="9.42578125" style="31" customWidth="1"/>
    <col min="8206" max="8454" width="9.140625" style="31"/>
    <col min="8455" max="8455" width="29.85546875" style="31" customWidth="1"/>
    <col min="8456" max="8456" width="2.7109375" style="31" customWidth="1"/>
    <col min="8457" max="8457" width="18.7109375" style="31" customWidth="1"/>
    <col min="8458" max="8458" width="9" style="31" customWidth="1"/>
    <col min="8459" max="8460" width="9.140625" style="31" customWidth="1"/>
    <col min="8461" max="8461" width="9.42578125" style="31" customWidth="1"/>
    <col min="8462" max="8710" width="9.140625" style="31"/>
    <col min="8711" max="8711" width="29.85546875" style="31" customWidth="1"/>
    <col min="8712" max="8712" width="2.7109375" style="31" customWidth="1"/>
    <col min="8713" max="8713" width="18.7109375" style="31" customWidth="1"/>
    <col min="8714" max="8714" width="9" style="31" customWidth="1"/>
    <col min="8715" max="8716" width="9.140625" style="31" customWidth="1"/>
    <col min="8717" max="8717" width="9.42578125" style="31" customWidth="1"/>
    <col min="8718" max="8966" width="9.140625" style="31"/>
    <col min="8967" max="8967" width="29.85546875" style="31" customWidth="1"/>
    <col min="8968" max="8968" width="2.7109375" style="31" customWidth="1"/>
    <col min="8969" max="8969" width="18.7109375" style="31" customWidth="1"/>
    <col min="8970" max="8970" width="9" style="31" customWidth="1"/>
    <col min="8971" max="8972" width="9.140625" style="31" customWidth="1"/>
    <col min="8973" max="8973" width="9.42578125" style="31" customWidth="1"/>
    <col min="8974" max="9222" width="9.140625" style="31"/>
    <col min="9223" max="9223" width="29.85546875" style="31" customWidth="1"/>
    <col min="9224" max="9224" width="2.7109375" style="31" customWidth="1"/>
    <col min="9225" max="9225" width="18.7109375" style="31" customWidth="1"/>
    <col min="9226" max="9226" width="9" style="31" customWidth="1"/>
    <col min="9227" max="9228" width="9.140625" style="31" customWidth="1"/>
    <col min="9229" max="9229" width="9.42578125" style="31" customWidth="1"/>
    <col min="9230" max="9478" width="9.140625" style="31"/>
    <col min="9479" max="9479" width="29.85546875" style="31" customWidth="1"/>
    <col min="9480" max="9480" width="2.7109375" style="31" customWidth="1"/>
    <col min="9481" max="9481" width="18.7109375" style="31" customWidth="1"/>
    <col min="9482" max="9482" width="9" style="31" customWidth="1"/>
    <col min="9483" max="9484" width="9.140625" style="31" customWidth="1"/>
    <col min="9485" max="9485" width="9.42578125" style="31" customWidth="1"/>
    <col min="9486" max="9734" width="9.140625" style="31"/>
    <col min="9735" max="9735" width="29.85546875" style="31" customWidth="1"/>
    <col min="9736" max="9736" width="2.7109375" style="31" customWidth="1"/>
    <col min="9737" max="9737" width="18.7109375" style="31" customWidth="1"/>
    <col min="9738" max="9738" width="9" style="31" customWidth="1"/>
    <col min="9739" max="9740" width="9.140625" style="31" customWidth="1"/>
    <col min="9741" max="9741" width="9.42578125" style="31" customWidth="1"/>
    <col min="9742" max="9990" width="9.140625" style="31"/>
    <col min="9991" max="9991" width="29.85546875" style="31" customWidth="1"/>
    <col min="9992" max="9992" width="2.7109375" style="31" customWidth="1"/>
    <col min="9993" max="9993" width="18.7109375" style="31" customWidth="1"/>
    <col min="9994" max="9994" width="9" style="31" customWidth="1"/>
    <col min="9995" max="9996" width="9.140625" style="31" customWidth="1"/>
    <col min="9997" max="9997" width="9.42578125" style="31" customWidth="1"/>
    <col min="9998" max="10246" width="9.140625" style="31"/>
    <col min="10247" max="10247" width="29.85546875" style="31" customWidth="1"/>
    <col min="10248" max="10248" width="2.7109375" style="31" customWidth="1"/>
    <col min="10249" max="10249" width="18.7109375" style="31" customWidth="1"/>
    <col min="10250" max="10250" width="9" style="31" customWidth="1"/>
    <col min="10251" max="10252" width="9.140625" style="31" customWidth="1"/>
    <col min="10253" max="10253" width="9.42578125" style="31" customWidth="1"/>
    <col min="10254" max="10502" width="9.140625" style="31"/>
    <col min="10503" max="10503" width="29.85546875" style="31" customWidth="1"/>
    <col min="10504" max="10504" width="2.7109375" style="31" customWidth="1"/>
    <col min="10505" max="10505" width="18.7109375" style="31" customWidth="1"/>
    <col min="10506" max="10506" width="9" style="31" customWidth="1"/>
    <col min="10507" max="10508" width="9.140625" style="31" customWidth="1"/>
    <col min="10509" max="10509" width="9.42578125" style="31" customWidth="1"/>
    <col min="10510" max="10758" width="9.140625" style="31"/>
    <col min="10759" max="10759" width="29.85546875" style="31" customWidth="1"/>
    <col min="10760" max="10760" width="2.7109375" style="31" customWidth="1"/>
    <col min="10761" max="10761" width="18.7109375" style="31" customWidth="1"/>
    <col min="10762" max="10762" width="9" style="31" customWidth="1"/>
    <col min="10763" max="10764" width="9.140625" style="31" customWidth="1"/>
    <col min="10765" max="10765" width="9.42578125" style="31" customWidth="1"/>
    <col min="10766" max="11014" width="9.140625" style="31"/>
    <col min="11015" max="11015" width="29.85546875" style="31" customWidth="1"/>
    <col min="11016" max="11016" width="2.7109375" style="31" customWidth="1"/>
    <col min="11017" max="11017" width="18.7109375" style="31" customWidth="1"/>
    <col min="11018" max="11018" width="9" style="31" customWidth="1"/>
    <col min="11019" max="11020" width="9.140625" style="31" customWidth="1"/>
    <col min="11021" max="11021" width="9.42578125" style="31" customWidth="1"/>
    <col min="11022" max="11270" width="9.140625" style="31"/>
    <col min="11271" max="11271" width="29.85546875" style="31" customWidth="1"/>
    <col min="11272" max="11272" width="2.7109375" style="31" customWidth="1"/>
    <col min="11273" max="11273" width="18.7109375" style="31" customWidth="1"/>
    <col min="11274" max="11274" width="9" style="31" customWidth="1"/>
    <col min="11275" max="11276" width="9.140625" style="31" customWidth="1"/>
    <col min="11277" max="11277" width="9.42578125" style="31" customWidth="1"/>
    <col min="11278" max="11526" width="9.140625" style="31"/>
    <col min="11527" max="11527" width="29.85546875" style="31" customWidth="1"/>
    <col min="11528" max="11528" width="2.7109375" style="31" customWidth="1"/>
    <col min="11529" max="11529" width="18.7109375" style="31" customWidth="1"/>
    <col min="11530" max="11530" width="9" style="31" customWidth="1"/>
    <col min="11531" max="11532" width="9.140625" style="31" customWidth="1"/>
    <col min="11533" max="11533" width="9.42578125" style="31" customWidth="1"/>
    <col min="11534" max="11782" width="9.140625" style="31"/>
    <col min="11783" max="11783" width="29.85546875" style="31" customWidth="1"/>
    <col min="11784" max="11784" width="2.7109375" style="31" customWidth="1"/>
    <col min="11785" max="11785" width="18.7109375" style="31" customWidth="1"/>
    <col min="11786" max="11786" width="9" style="31" customWidth="1"/>
    <col min="11787" max="11788" width="9.140625" style="31" customWidth="1"/>
    <col min="11789" max="11789" width="9.42578125" style="31" customWidth="1"/>
    <col min="11790" max="12038" width="9.140625" style="31"/>
    <col min="12039" max="12039" width="29.85546875" style="31" customWidth="1"/>
    <col min="12040" max="12040" width="2.7109375" style="31" customWidth="1"/>
    <col min="12041" max="12041" width="18.7109375" style="31" customWidth="1"/>
    <col min="12042" max="12042" width="9" style="31" customWidth="1"/>
    <col min="12043" max="12044" width="9.140625" style="31" customWidth="1"/>
    <col min="12045" max="12045" width="9.42578125" style="31" customWidth="1"/>
    <col min="12046" max="12294" width="9.140625" style="31"/>
    <col min="12295" max="12295" width="29.85546875" style="31" customWidth="1"/>
    <col min="12296" max="12296" width="2.7109375" style="31" customWidth="1"/>
    <col min="12297" max="12297" width="18.7109375" style="31" customWidth="1"/>
    <col min="12298" max="12298" width="9" style="31" customWidth="1"/>
    <col min="12299" max="12300" width="9.140625" style="31" customWidth="1"/>
    <col min="12301" max="12301" width="9.42578125" style="31" customWidth="1"/>
    <col min="12302" max="12550" width="9.140625" style="31"/>
    <col min="12551" max="12551" width="29.85546875" style="31" customWidth="1"/>
    <col min="12552" max="12552" width="2.7109375" style="31" customWidth="1"/>
    <col min="12553" max="12553" width="18.7109375" style="31" customWidth="1"/>
    <col min="12554" max="12554" width="9" style="31" customWidth="1"/>
    <col min="12555" max="12556" width="9.140625" style="31" customWidth="1"/>
    <col min="12557" max="12557" width="9.42578125" style="31" customWidth="1"/>
    <col min="12558" max="12806" width="9.140625" style="31"/>
    <col min="12807" max="12807" width="29.85546875" style="31" customWidth="1"/>
    <col min="12808" max="12808" width="2.7109375" style="31" customWidth="1"/>
    <col min="12809" max="12809" width="18.7109375" style="31" customWidth="1"/>
    <col min="12810" max="12810" width="9" style="31" customWidth="1"/>
    <col min="12811" max="12812" width="9.140625" style="31" customWidth="1"/>
    <col min="12813" max="12813" width="9.42578125" style="31" customWidth="1"/>
    <col min="12814" max="13062" width="9.140625" style="31"/>
    <col min="13063" max="13063" width="29.85546875" style="31" customWidth="1"/>
    <col min="13064" max="13064" width="2.7109375" style="31" customWidth="1"/>
    <col min="13065" max="13065" width="18.7109375" style="31" customWidth="1"/>
    <col min="13066" max="13066" width="9" style="31" customWidth="1"/>
    <col min="13067" max="13068" width="9.140625" style="31" customWidth="1"/>
    <col min="13069" max="13069" width="9.42578125" style="31" customWidth="1"/>
    <col min="13070" max="13318" width="9.140625" style="31"/>
    <col min="13319" max="13319" width="29.85546875" style="31" customWidth="1"/>
    <col min="13320" max="13320" width="2.7109375" style="31" customWidth="1"/>
    <col min="13321" max="13321" width="18.7109375" style="31" customWidth="1"/>
    <col min="13322" max="13322" width="9" style="31" customWidth="1"/>
    <col min="13323" max="13324" width="9.140625" style="31" customWidth="1"/>
    <col min="13325" max="13325" width="9.42578125" style="31" customWidth="1"/>
    <col min="13326" max="13574" width="9.140625" style="31"/>
    <col min="13575" max="13575" width="29.85546875" style="31" customWidth="1"/>
    <col min="13576" max="13576" width="2.7109375" style="31" customWidth="1"/>
    <col min="13577" max="13577" width="18.7109375" style="31" customWidth="1"/>
    <col min="13578" max="13578" width="9" style="31" customWidth="1"/>
    <col min="13579" max="13580" width="9.140625" style="31" customWidth="1"/>
    <col min="13581" max="13581" width="9.42578125" style="31" customWidth="1"/>
    <col min="13582" max="13830" width="9.140625" style="31"/>
    <col min="13831" max="13831" width="29.85546875" style="31" customWidth="1"/>
    <col min="13832" max="13832" width="2.7109375" style="31" customWidth="1"/>
    <col min="13833" max="13833" width="18.7109375" style="31" customWidth="1"/>
    <col min="13834" max="13834" width="9" style="31" customWidth="1"/>
    <col min="13835" max="13836" width="9.140625" style="31" customWidth="1"/>
    <col min="13837" max="13837" width="9.42578125" style="31" customWidth="1"/>
    <col min="13838" max="14086" width="9.140625" style="31"/>
    <col min="14087" max="14087" width="29.85546875" style="31" customWidth="1"/>
    <col min="14088" max="14088" width="2.7109375" style="31" customWidth="1"/>
    <col min="14089" max="14089" width="18.7109375" style="31" customWidth="1"/>
    <col min="14090" max="14090" width="9" style="31" customWidth="1"/>
    <col min="14091" max="14092" width="9.140625" style="31" customWidth="1"/>
    <col min="14093" max="14093" width="9.42578125" style="31" customWidth="1"/>
    <col min="14094" max="14342" width="9.140625" style="31"/>
    <col min="14343" max="14343" width="29.85546875" style="31" customWidth="1"/>
    <col min="14344" max="14344" width="2.7109375" style="31" customWidth="1"/>
    <col min="14345" max="14345" width="18.7109375" style="31" customWidth="1"/>
    <col min="14346" max="14346" width="9" style="31" customWidth="1"/>
    <col min="14347" max="14348" width="9.140625" style="31" customWidth="1"/>
    <col min="14349" max="14349" width="9.42578125" style="31" customWidth="1"/>
    <col min="14350" max="14598" width="9.140625" style="31"/>
    <col min="14599" max="14599" width="29.85546875" style="31" customWidth="1"/>
    <col min="14600" max="14600" width="2.7109375" style="31" customWidth="1"/>
    <col min="14601" max="14601" width="18.7109375" style="31" customWidth="1"/>
    <col min="14602" max="14602" width="9" style="31" customWidth="1"/>
    <col min="14603" max="14604" width="9.140625" style="31" customWidth="1"/>
    <col min="14605" max="14605" width="9.42578125" style="31" customWidth="1"/>
    <col min="14606" max="14854" width="9.140625" style="31"/>
    <col min="14855" max="14855" width="29.85546875" style="31" customWidth="1"/>
    <col min="14856" max="14856" width="2.7109375" style="31" customWidth="1"/>
    <col min="14857" max="14857" width="18.7109375" style="31" customWidth="1"/>
    <col min="14858" max="14858" width="9" style="31" customWidth="1"/>
    <col min="14859" max="14860" width="9.140625" style="31" customWidth="1"/>
    <col min="14861" max="14861" width="9.42578125" style="31" customWidth="1"/>
    <col min="14862" max="15110" width="9.140625" style="31"/>
    <col min="15111" max="15111" width="29.85546875" style="31" customWidth="1"/>
    <col min="15112" max="15112" width="2.7109375" style="31" customWidth="1"/>
    <col min="15113" max="15113" width="18.7109375" style="31" customWidth="1"/>
    <col min="15114" max="15114" width="9" style="31" customWidth="1"/>
    <col min="15115" max="15116" width="9.140625" style="31" customWidth="1"/>
    <col min="15117" max="15117" width="9.42578125" style="31" customWidth="1"/>
    <col min="15118" max="15366" width="9.140625" style="31"/>
    <col min="15367" max="15367" width="29.85546875" style="31" customWidth="1"/>
    <col min="15368" max="15368" width="2.7109375" style="31" customWidth="1"/>
    <col min="15369" max="15369" width="18.7109375" style="31" customWidth="1"/>
    <col min="15370" max="15370" width="9" style="31" customWidth="1"/>
    <col min="15371" max="15372" width="9.140625" style="31" customWidth="1"/>
    <col min="15373" max="15373" width="9.42578125" style="31" customWidth="1"/>
    <col min="15374" max="15622" width="9.140625" style="31"/>
    <col min="15623" max="15623" width="29.85546875" style="31" customWidth="1"/>
    <col min="15624" max="15624" width="2.7109375" style="31" customWidth="1"/>
    <col min="15625" max="15625" width="18.7109375" style="31" customWidth="1"/>
    <col min="15626" max="15626" width="9" style="31" customWidth="1"/>
    <col min="15627" max="15628" width="9.140625" style="31" customWidth="1"/>
    <col min="15629" max="15629" width="9.42578125" style="31" customWidth="1"/>
    <col min="15630" max="15878" width="9.140625" style="31"/>
    <col min="15879" max="15879" width="29.85546875" style="31" customWidth="1"/>
    <col min="15880" max="15880" width="2.7109375" style="31" customWidth="1"/>
    <col min="15881" max="15881" width="18.7109375" style="31" customWidth="1"/>
    <col min="15882" max="15882" width="9" style="31" customWidth="1"/>
    <col min="15883" max="15884" width="9.140625" style="31" customWidth="1"/>
    <col min="15885" max="15885" width="9.42578125" style="31" customWidth="1"/>
    <col min="15886" max="16134" width="9.140625" style="31"/>
    <col min="16135" max="16135" width="29.85546875" style="31" customWidth="1"/>
    <col min="16136" max="16136" width="2.7109375" style="31" customWidth="1"/>
    <col min="16137" max="16137" width="18.7109375" style="31" customWidth="1"/>
    <col min="16138" max="16138" width="9" style="31" customWidth="1"/>
    <col min="16139" max="16140" width="9.140625" style="31" customWidth="1"/>
    <col min="16141" max="16141" width="9.42578125" style="31" customWidth="1"/>
    <col min="16142" max="16384" width="9.140625" style="31"/>
  </cols>
  <sheetData>
    <row r="1" spans="8:13" ht="34.5" customHeight="1">
      <c r="I1" s="545" t="s">
        <v>172</v>
      </c>
      <c r="J1" s="545"/>
      <c r="K1" s="545"/>
      <c r="L1" s="545"/>
      <c r="M1" s="545"/>
    </row>
    <row r="2" spans="8:13" ht="22.5" customHeight="1">
      <c r="I2" s="123"/>
      <c r="J2" s="232"/>
      <c r="K2" s="232"/>
      <c r="L2" s="546">
        <v>42650</v>
      </c>
      <c r="M2" s="547"/>
    </row>
    <row r="3" spans="8:13" ht="40.5" customHeight="1">
      <c r="H3" s="548" t="s">
        <v>173</v>
      </c>
      <c r="I3" s="549"/>
      <c r="J3" s="486" t="s">
        <v>174</v>
      </c>
      <c r="K3" s="486" t="s">
        <v>53</v>
      </c>
      <c r="L3" s="486" t="s">
        <v>175</v>
      </c>
      <c r="M3" s="486" t="s">
        <v>158</v>
      </c>
    </row>
    <row r="4" spans="8:13" ht="0.75" customHeight="1">
      <c r="H4" s="550"/>
      <c r="I4" s="550"/>
      <c r="J4" s="551"/>
      <c r="K4" s="552"/>
      <c r="L4" s="552"/>
      <c r="M4" s="552"/>
    </row>
    <row r="5" spans="8:13" ht="23.25" customHeight="1">
      <c r="H5" s="124"/>
      <c r="I5" s="299" t="s">
        <v>176</v>
      </c>
      <c r="J5" s="300" t="s">
        <v>177</v>
      </c>
      <c r="K5" s="125">
        <v>8.5</v>
      </c>
      <c r="L5" s="125">
        <v>7.5</v>
      </c>
      <c r="M5" s="126">
        <f>SUM(L5/K5*100)</f>
        <v>88.235294117647058</v>
      </c>
    </row>
    <row r="6" spans="8:13" ht="23.25" customHeight="1">
      <c r="H6" s="553" t="s">
        <v>178</v>
      </c>
      <c r="I6" s="553"/>
      <c r="J6" s="300" t="s">
        <v>177</v>
      </c>
      <c r="K6" s="127">
        <v>22.7</v>
      </c>
      <c r="L6" s="127">
        <v>0</v>
      </c>
      <c r="M6" s="128">
        <f>SUM(L6/K6*100)</f>
        <v>0</v>
      </c>
    </row>
    <row r="7" spans="8:13" ht="23.25" customHeight="1">
      <c r="H7" s="553" t="s">
        <v>179</v>
      </c>
      <c r="I7" s="554"/>
      <c r="J7" s="300" t="s">
        <v>177</v>
      </c>
      <c r="K7" s="127">
        <v>6.2</v>
      </c>
      <c r="L7" s="130">
        <v>2.4</v>
      </c>
      <c r="M7" s="128">
        <f>SUM(L7/K7*100)</f>
        <v>38.70967741935484</v>
      </c>
    </row>
    <row r="8" spans="8:13" ht="23.25" customHeight="1">
      <c r="H8" s="553" t="s">
        <v>180</v>
      </c>
      <c r="I8" s="553"/>
      <c r="J8" s="300" t="s">
        <v>181</v>
      </c>
      <c r="K8" s="129">
        <v>46.3</v>
      </c>
      <c r="L8" s="130">
        <v>47.4</v>
      </c>
      <c r="M8" s="128">
        <f t="shared" ref="M8:M23" si="0">SUM(L8/K8*100)</f>
        <v>102.37580993520518</v>
      </c>
    </row>
    <row r="9" spans="8:13" ht="23.25" customHeight="1">
      <c r="H9" s="553" t="s">
        <v>182</v>
      </c>
      <c r="I9" s="553"/>
      <c r="J9" s="131" t="s">
        <v>183</v>
      </c>
      <c r="K9" s="127">
        <v>172.8</v>
      </c>
      <c r="L9" s="127">
        <v>118.6</v>
      </c>
      <c r="M9" s="128">
        <f t="shared" si="0"/>
        <v>68.634259259259252</v>
      </c>
    </row>
    <row r="10" spans="8:13" ht="23.25" customHeight="1">
      <c r="H10" s="553" t="s">
        <v>184</v>
      </c>
      <c r="I10" s="553"/>
      <c r="J10" s="300" t="s">
        <v>185</v>
      </c>
      <c r="K10" s="128">
        <v>72.599999999999994</v>
      </c>
      <c r="L10" s="128">
        <v>81.400000000000006</v>
      </c>
      <c r="M10" s="128">
        <f t="shared" si="0"/>
        <v>112.12121212121214</v>
      </c>
    </row>
    <row r="11" spans="8:13" ht="23.25" customHeight="1">
      <c r="H11" s="553" t="s">
        <v>186</v>
      </c>
      <c r="I11" s="553"/>
      <c r="J11" s="300" t="s">
        <v>185</v>
      </c>
      <c r="K11" s="128">
        <v>68.599999999999994</v>
      </c>
      <c r="L11" s="128">
        <v>79.2</v>
      </c>
      <c r="M11" s="128">
        <f t="shared" si="0"/>
        <v>115.4518950437318</v>
      </c>
    </row>
    <row r="12" spans="8:13" ht="23.25" customHeight="1">
      <c r="H12" s="553" t="s">
        <v>187</v>
      </c>
      <c r="I12" s="553"/>
      <c r="J12" s="300" t="s">
        <v>185</v>
      </c>
      <c r="K12" s="130">
        <v>1.3</v>
      </c>
      <c r="L12" s="128">
        <v>1.4</v>
      </c>
      <c r="M12" s="128">
        <f t="shared" si="0"/>
        <v>107.69230769230769</v>
      </c>
    </row>
    <row r="13" spans="8:13" ht="23.25" customHeight="1">
      <c r="H13" s="553" t="s">
        <v>188</v>
      </c>
      <c r="I13" s="553"/>
      <c r="J13" s="300" t="s">
        <v>189</v>
      </c>
      <c r="K13" s="128">
        <v>15.1</v>
      </c>
      <c r="L13" s="128">
        <v>17.600000000000001</v>
      </c>
      <c r="M13" s="128">
        <f t="shared" si="0"/>
        <v>116.55629139072849</v>
      </c>
    </row>
    <row r="14" spans="8:13" ht="23.25" customHeight="1">
      <c r="H14" s="553" t="s">
        <v>190</v>
      </c>
      <c r="I14" s="553"/>
      <c r="J14" s="300" t="s">
        <v>185</v>
      </c>
      <c r="K14" s="128">
        <v>1.2</v>
      </c>
      <c r="L14" s="128">
        <v>0.3</v>
      </c>
      <c r="M14" s="128">
        <f t="shared" si="0"/>
        <v>25</v>
      </c>
    </row>
    <row r="15" spans="8:13" ht="23.25" customHeight="1">
      <c r="H15" s="553" t="s">
        <v>191</v>
      </c>
      <c r="I15" s="553"/>
      <c r="J15" s="300" t="s">
        <v>189</v>
      </c>
      <c r="K15" s="127">
        <v>3.3</v>
      </c>
      <c r="L15" s="127">
        <v>2.2999999999999998</v>
      </c>
      <c r="M15" s="128">
        <f t="shared" si="0"/>
        <v>69.696969696969688</v>
      </c>
    </row>
    <row r="16" spans="8:13" ht="23.25" customHeight="1">
      <c r="H16" s="553" t="s">
        <v>192</v>
      </c>
      <c r="I16" s="553"/>
      <c r="J16" s="300" t="s">
        <v>189</v>
      </c>
      <c r="K16" s="128">
        <v>0.2</v>
      </c>
      <c r="L16" s="128">
        <v>0.1</v>
      </c>
      <c r="M16" s="128">
        <f t="shared" si="0"/>
        <v>50</v>
      </c>
    </row>
    <row r="17" spans="8:13" ht="23.25" customHeight="1">
      <c r="H17" s="553" t="s">
        <v>193</v>
      </c>
      <c r="I17" s="553"/>
      <c r="J17" s="300" t="s">
        <v>185</v>
      </c>
      <c r="K17" s="128">
        <v>1.3</v>
      </c>
      <c r="L17" s="128">
        <v>1</v>
      </c>
      <c r="M17" s="128">
        <f t="shared" si="0"/>
        <v>76.92307692307692</v>
      </c>
    </row>
    <row r="18" spans="8:13" ht="23.25" customHeight="1">
      <c r="H18" s="328"/>
      <c r="I18" s="328" t="s">
        <v>194</v>
      </c>
      <c r="J18" s="300" t="s">
        <v>195</v>
      </c>
      <c r="K18" s="128">
        <v>195</v>
      </c>
      <c r="L18" s="132">
        <v>393.6</v>
      </c>
      <c r="M18" s="128">
        <f>SUM(L18/K18*100)</f>
        <v>201.84615384615387</v>
      </c>
    </row>
    <row r="19" spans="8:13" ht="23.25" customHeight="1">
      <c r="H19" s="328"/>
      <c r="I19" s="328" t="s">
        <v>196</v>
      </c>
      <c r="J19" s="300" t="s">
        <v>195</v>
      </c>
      <c r="K19" s="74">
        <v>110</v>
      </c>
      <c r="L19" s="132">
        <v>50</v>
      </c>
      <c r="M19" s="128">
        <f>SUM(L19/K19*100)</f>
        <v>45.454545454545453</v>
      </c>
    </row>
    <row r="20" spans="8:13" ht="23.25" customHeight="1">
      <c r="H20" s="328"/>
      <c r="I20" s="328" t="s">
        <v>197</v>
      </c>
      <c r="J20" s="300" t="s">
        <v>198</v>
      </c>
      <c r="K20" s="128">
        <v>85535</v>
      </c>
      <c r="L20" s="127">
        <v>39720</v>
      </c>
      <c r="M20" s="128">
        <f t="shared" si="0"/>
        <v>46.437130999006257</v>
      </c>
    </row>
    <row r="21" spans="8:13" ht="23.25" customHeight="1">
      <c r="H21" s="553" t="s">
        <v>199</v>
      </c>
      <c r="I21" s="553"/>
      <c r="J21" s="300" t="s">
        <v>501</v>
      </c>
      <c r="K21" s="128">
        <v>76.5</v>
      </c>
      <c r="L21" s="128">
        <v>62.9</v>
      </c>
      <c r="M21" s="128">
        <f t="shared" si="0"/>
        <v>82.222222222222214</v>
      </c>
    </row>
    <row r="22" spans="8:13" ht="23.25" customHeight="1">
      <c r="H22" s="553" t="s">
        <v>200</v>
      </c>
      <c r="I22" s="553"/>
      <c r="J22" s="300" t="s">
        <v>501</v>
      </c>
      <c r="K22" s="131">
        <v>51.1</v>
      </c>
      <c r="L22" s="131">
        <v>44.7</v>
      </c>
      <c r="M22" s="128">
        <f t="shared" si="0"/>
        <v>87.475538160469668</v>
      </c>
    </row>
    <row r="23" spans="8:13" ht="23.25" customHeight="1">
      <c r="H23" s="553" t="s">
        <v>201</v>
      </c>
      <c r="I23" s="553"/>
      <c r="J23" s="301" t="s">
        <v>198</v>
      </c>
      <c r="K23" s="128">
        <v>54458</v>
      </c>
      <c r="L23" s="130">
        <v>39482</v>
      </c>
      <c r="M23" s="128">
        <f t="shared" si="0"/>
        <v>72.499908186125083</v>
      </c>
    </row>
    <row r="24" spans="8:13" ht="23.25" customHeight="1">
      <c r="H24" s="555" t="s">
        <v>202</v>
      </c>
      <c r="I24" s="555"/>
      <c r="J24" s="302" t="s">
        <v>203</v>
      </c>
      <c r="K24" s="133">
        <v>10</v>
      </c>
      <c r="L24" s="134">
        <v>1</v>
      </c>
      <c r="M24" s="133">
        <f>SUM(L24/K24*100)</f>
        <v>10</v>
      </c>
    </row>
  </sheetData>
  <mergeCells count="23">
    <mergeCell ref="H24:I24"/>
    <mergeCell ref="H16:I16"/>
    <mergeCell ref="H17:I17"/>
    <mergeCell ref="H21:I21"/>
    <mergeCell ref="H22:I22"/>
    <mergeCell ref="H23:I23"/>
    <mergeCell ref="H11:I11"/>
    <mergeCell ref="H12:I12"/>
    <mergeCell ref="H13:I13"/>
    <mergeCell ref="H14:I14"/>
    <mergeCell ref="H15:I15"/>
    <mergeCell ref="H6:I6"/>
    <mergeCell ref="H7:I7"/>
    <mergeCell ref="H8:I8"/>
    <mergeCell ref="H9:I9"/>
    <mergeCell ref="H10:I10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ONT</vt:lpstr>
      <vt:lpstr>ONTZ</vt:lpstr>
      <vt:lpstr>bank</vt:lpstr>
      <vt:lpstr>hunam</vt:lpstr>
      <vt:lpstr>EM</vt:lpstr>
      <vt:lpstr>J eh </vt:lpstr>
      <vt:lpstr>H uvch</vt:lpstr>
      <vt:lpstr>NB</vt:lpstr>
      <vt:lpstr>G ner</vt:lpstr>
      <vt:lpstr>barilga</vt:lpstr>
      <vt:lpstr>teewer</vt:lpstr>
      <vt:lpstr>hulbuu</vt:lpstr>
      <vt:lpstr>cpi</vt:lpstr>
      <vt:lpstr>ND 1</vt:lpstr>
      <vt:lpstr>ND 2</vt:lpstr>
      <vt:lpstr>ND 3</vt:lpstr>
      <vt:lpstr>Tul boij</vt:lpstr>
      <vt:lpstr>Tom mal</vt:lpstr>
      <vt:lpstr>talbai</vt:lpstr>
      <vt:lpstr>HAA but </vt:lpstr>
      <vt:lpstr>une</vt:lpstr>
      <vt:lpstr>Gemt hereg</vt:lpstr>
      <vt:lpstr>G her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enhtuya</dc:creator>
  <cp:lastModifiedBy>Admin</cp:lastModifiedBy>
  <cp:lastPrinted>2016-07-08T01:51:16Z</cp:lastPrinted>
  <dcterms:created xsi:type="dcterms:W3CDTF">2016-04-01T04:07:18Z</dcterms:created>
  <dcterms:modified xsi:type="dcterms:W3CDTF">2018-02-08T09:23:28Z</dcterms:modified>
</cp:coreProperties>
</file>